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740" tabRatio="525" activeTab="2"/>
  </bookViews>
  <sheets>
    <sheet name="3x3 1.karta 06.01.2024" sheetId="1" r:id="rId1"/>
    <sheet name="3x3 2.kārta" sheetId="2" r:id="rId2"/>
    <sheet name="3x3 3.kārta" sheetId="3" r:id="rId3"/>
    <sheet name="3x3 4.kārta" sheetId="4" r:id="rId4"/>
    <sheet name="3x3 5.kārta" sheetId="5" r:id="rId5"/>
    <sheet name="3x3 6.kārta" sheetId="6" r:id="rId6"/>
    <sheet name="3x3 7.kārta" sheetId="7" r:id="rId7"/>
    <sheet name="3x3 8.kārta" sheetId="8" r:id="rId8"/>
    <sheet name="3x3 9.kārta" sheetId="9" r:id="rId9"/>
  </sheets>
  <definedNames>
    <definedName name="news_61" localSheetId="0">'3x3 1.karta 06.01.2024'!$A$1</definedName>
  </definedNames>
  <calcPr fullCalcOnLoad="1"/>
</workbook>
</file>

<file path=xl/sharedStrings.xml><?xml version="1.0" encoding="utf-8"?>
<sst xmlns="http://schemas.openxmlformats.org/spreadsheetml/2006/main" count="3450" uniqueCount="957">
  <si>
    <t>Spēlētājs</t>
  </si>
  <si>
    <t>2. ezers</t>
  </si>
  <si>
    <t>3. ezers</t>
  </si>
  <si>
    <t>1. ezers</t>
  </si>
  <si>
    <t>Kārtas rezultāts</t>
  </si>
  <si>
    <t>Komanda</t>
  </si>
  <si>
    <t>Nr.p.k.</t>
  </si>
  <si>
    <t>1.hosts</t>
  </si>
  <si>
    <t xml:space="preserve">     Isoin kala:</t>
  </si>
  <si>
    <t>Komandu punkti (tiek aprēķināti katram ezeram atsevišķi, summējot spēlētāju punktus):</t>
  </si>
  <si>
    <t>1. vieta - 12 pt</t>
  </si>
  <si>
    <t>2. vieta - 10 pt</t>
  </si>
  <si>
    <t>3. vieta - 8 pt</t>
  </si>
  <si>
    <t>4. vieta - 6 pt</t>
  </si>
  <si>
    <t>5. vieta - 5 pt</t>
  </si>
  <si>
    <t>----</t>
  </si>
  <si>
    <t>9. vieta - 1 pt</t>
  </si>
  <si>
    <t>Competition finished. Results:</t>
  </si>
  <si>
    <t xml:space="preserve">     Omat kalat:</t>
  </si>
  <si>
    <t xml:space="preserve">     WerNeo:</t>
  </si>
  <si>
    <t>zivju svars</t>
  </si>
  <si>
    <t>zivju skaits</t>
  </si>
  <si>
    <t>speczivju skaits</t>
  </si>
  <si>
    <t>spec zivju svars</t>
  </si>
  <si>
    <t>punkti par svaru</t>
  </si>
  <si>
    <t>punkti par skaitu</t>
  </si>
  <si>
    <t>punkti par sp.z. Skaitu</t>
  </si>
  <si>
    <t>KOPĀ PUNKTI</t>
  </si>
  <si>
    <t>punkti par specz. sv.</t>
  </si>
  <si>
    <t>Nr p.k.</t>
  </si>
  <si>
    <t>1.ezers</t>
  </si>
  <si>
    <t>2.ezers</t>
  </si>
  <si>
    <t>3.ezers</t>
  </si>
  <si>
    <t>Uzmanību !!! - Spēlētāja settingos pie valsts piederības jānorāda, ko ķers (sk, sv, sug).</t>
  </si>
  <si>
    <t xml:space="preserve"> - </t>
  </si>
  <si>
    <t>Spec.Zivju nosaukumu tulkojumi uz somu val.</t>
  </si>
  <si>
    <t>Rezultātu aprēķins:</t>
  </si>
  <si>
    <t>Dalībnieki</t>
  </si>
  <si>
    <t>Komandas punkti</t>
  </si>
  <si>
    <t>Komandu punkti</t>
  </si>
  <si>
    <t>Savāktie punkti 1.ezers</t>
  </si>
  <si>
    <t>Komandas punkti KOPĀ</t>
  </si>
  <si>
    <t>Savāktie punkti 2.ezers</t>
  </si>
  <si>
    <t>Savāktie punkti 3.ezers</t>
  </si>
  <si>
    <t>Pasuri</t>
  </si>
  <si>
    <t>spec zivju skaits</t>
  </si>
  <si>
    <t>Silver bream</t>
  </si>
  <si>
    <t xml:space="preserve">     janchuks_co:</t>
  </si>
  <si>
    <t>Bermudu trijstūris</t>
  </si>
  <si>
    <t>3.kārta</t>
  </si>
  <si>
    <t>4.kārta</t>
  </si>
  <si>
    <t>5.kārta</t>
  </si>
  <si>
    <t>6.kārta</t>
  </si>
  <si>
    <t>7.kārta</t>
  </si>
  <si>
    <t>Roach</t>
  </si>
  <si>
    <t>Sarki</t>
  </si>
  <si>
    <t>Kopā 2.kārtā</t>
  </si>
  <si>
    <t xml:space="preserve">     kamis:</t>
  </si>
  <si>
    <t xml:space="preserve">     Kiiski   Lukumäärä: 1   Yhteispaino: 13   (Suurin: 13 g)</t>
  </si>
  <si>
    <t>8.kārta</t>
  </si>
  <si>
    <t>KOPĀ turnīrā</t>
  </si>
  <si>
    <t>3. ķer konkrētas sugas(-gu) zivis (1 zivs – 2 punkti + par katriem 100g konkrētās zivs – 1 punkts).</t>
  </si>
  <si>
    <t xml:space="preserve">     Kiiski   Lukumäärä: 4   Yhteispaino: 98   (Suurin: 33 g)</t>
  </si>
  <si>
    <t xml:space="preserve">     Ejus:</t>
  </si>
  <si>
    <t xml:space="preserve">     Kiiski   Lukumäärä: 1   Yhteispaino: 23   (Suurin: 23 g)</t>
  </si>
  <si>
    <t xml:space="preserve">     Särki   Lukumäärä: 1   Yhteispaino: 39   (Suurin: 39 g)</t>
  </si>
  <si>
    <t xml:space="preserve">     Särki   Lukumäärä: 1   Yhteispaino: 30   (Suurin: 30 g)</t>
  </si>
  <si>
    <t xml:space="preserve">     Kirjolohi   Lukumäärä: 1   Yhteispaino: 952   (Suurin: 952 g)</t>
  </si>
  <si>
    <t>New LAN CLIENT competition started: Savilahti. (16.3. 9:20/ 30 min/ Medium / All species / Normal ice) [06.01.2024 20:00]</t>
  </si>
  <si>
    <t xml:space="preserve">       1. [SOYUZ] vv-35 [SV]  7322 g </t>
  </si>
  <si>
    <t xml:space="preserve">       2. Alex [LV]  6292 g </t>
  </si>
  <si>
    <t xml:space="preserve">       3. [SOYUZ] SERg [SK]  5708 g </t>
  </si>
  <si>
    <t xml:space="preserve">       4. [KARPS] SHARPS [SK]  5683 g </t>
  </si>
  <si>
    <t xml:space="preserve">       5. [Bermudu trijsturis] Ejus [SK]  5460 g </t>
  </si>
  <si>
    <t xml:space="preserve">      *6. [Bermudu trijsturis] Guntars(Sigulda) [SV]  4562 g </t>
  </si>
  <si>
    <t xml:space="preserve">       7. [Krikumi] ANDO [SV]  4410 g </t>
  </si>
  <si>
    <t xml:space="preserve">       8. [Karps] Pantera [SV]  4389 g </t>
  </si>
  <si>
    <t xml:space="preserve">       9. [SOYUZ] Ded [SUG]  4145 g </t>
  </si>
  <si>
    <t xml:space="preserve">       10. [KARPS] kamis [SUG]  3585 g </t>
  </si>
  <si>
    <t xml:space="preserve">       11. [STORM] janchuks_co  3329 g </t>
  </si>
  <si>
    <t xml:space="preserve">       12. [Krikumi] Raitis LV [SK]  3247 g </t>
  </si>
  <si>
    <t xml:space="preserve">       13. [Bermudu trijsturis] WerNeo [SUG]  3034 g </t>
  </si>
  <si>
    <t xml:space="preserve">       14. [Centrinieks] Peecis [SUG]  2157 g </t>
  </si>
  <si>
    <t xml:space="preserve">       15. [Krikumi] papa lv [SUG]  2131 g </t>
  </si>
  <si>
    <t xml:space="preserve">       16. [Centrinieks] Halav4iks_ [SV]  1941 g </t>
  </si>
  <si>
    <t xml:space="preserve">       17. [Relax] &lt;- Phase [LTU]  0 g (disq)</t>
  </si>
  <si>
    <t xml:space="preserve">       18. [Centrinieks] Olgis [SK]  0 g (disq)</t>
  </si>
  <si>
    <t xml:space="preserve">     Ahven   Lukumäärä: 19   Yhteispaino: 1194   (Suurin: 147 g)</t>
  </si>
  <si>
    <t xml:space="preserve">     Kiiski   Lukumäärä: 1   Yhteispaino: 11   (Suurin: 11 g)</t>
  </si>
  <si>
    <t xml:space="preserve">     Siika   Lukumäärä: 2   Yhteispaino: 537   (Suurin: 296 g)</t>
  </si>
  <si>
    <t xml:space="preserve">     Lahna   Lukumäärä: 2   Yhteispaino: 830   (Suurin: 481 g)</t>
  </si>
  <si>
    <t xml:space="preserve">     Pasuri   Lukumäärä: 14   Yhteispaino: 1473   (Suurin: 136 g)</t>
  </si>
  <si>
    <t xml:space="preserve">     Säyne   Lukumäärä: 1   Yhteispaino: 365   (Suurin: 365 g)</t>
  </si>
  <si>
    <t xml:space="preserve">     Sorva   Lukumäärä: 1   Yhteispaino: 152   (Suurin: 152 g)</t>
  </si>
  <si>
    <t xml:space="preserve">     vv-35:</t>
  </si>
  <si>
    <t xml:space="preserve">     Ahven   Lukumäärä: 8   Yhteispaino: 456   (Suurin: 98 g)</t>
  </si>
  <si>
    <t xml:space="preserve">     Kiiski   Lukumäärä: 10   Yhteispaino: 131   (Suurin: 27 g)</t>
  </si>
  <si>
    <t xml:space="preserve">     Särki   Lukumäärä: 4   Yhteispaino: 375   (Suurin: 189 g)</t>
  </si>
  <si>
    <t xml:space="preserve">     Lahna   Lukumäärä: 3   Yhteispaino: 1321   (Suurin: 511 g)</t>
  </si>
  <si>
    <t xml:space="preserve">     Pasuri   Lukumäärä: 24   Yhteispaino: 4102   (Suurin: 279 g)</t>
  </si>
  <si>
    <t xml:space="preserve">     Sorva   Lukumäärä: 8   Yhteispaino: 937   (Suurin: 171 g)</t>
  </si>
  <si>
    <t xml:space="preserve">     Alex:</t>
  </si>
  <si>
    <t xml:space="preserve">     Ahven   Lukumäärä: 7   Yhteispaino: 615   (Suurin: 114 g)</t>
  </si>
  <si>
    <t xml:space="preserve">     Kiiski   Lukumäärä: 8   Yhteispaino: 152   (Suurin: 32 g)</t>
  </si>
  <si>
    <t xml:space="preserve">     Lahna   Lukumäärä: 6   Yhteispaino: 2656   (Suurin: 556 g)</t>
  </si>
  <si>
    <t xml:space="preserve">     Pasuri   Lukumäärä: 3   Yhteispaino: 397   (Suurin: 140 g)</t>
  </si>
  <si>
    <t xml:space="preserve">     Säyne   Lukumäärä: 3   Yhteispaino: 1138   (Suurin: 493 g)</t>
  </si>
  <si>
    <t xml:space="preserve">     Sorva   Lukumäärä: 8   Yhteispaino: 1298   (Suurin: 227 g)</t>
  </si>
  <si>
    <t xml:space="preserve">     Salakka   Lukumäärä: 1   Yhteispaino: 36   (Suurin: 36 g)</t>
  </si>
  <si>
    <t xml:space="preserve">     SERg:</t>
  </si>
  <si>
    <t xml:space="preserve">     Ahven   Lukumäärä: 9   Yhteispaino: 476   (Suurin: 81 g)</t>
  </si>
  <si>
    <t xml:space="preserve">     Kiiski   Lukumäärä: 12   Yhteispaino: 285   (Suurin: 45 g)</t>
  </si>
  <si>
    <t xml:space="preserve">     Siika   Lukumäärä: 1   Yhteispaino: 477   (Suurin: 477 g)</t>
  </si>
  <si>
    <t xml:space="preserve">     Särki   Lukumäärä: 8   Yhteispaino: 227   (Suurin: 67 g)</t>
  </si>
  <si>
    <t xml:space="preserve">     Lahna   Lukumäärä: 9   Yhteispaino: 3225   (Suurin: 462 g)</t>
  </si>
  <si>
    <t xml:space="preserve">     Pasuri   Lukumäärä: 2   Yhteispaino: 284   (Suurin: 157 g)</t>
  </si>
  <si>
    <t xml:space="preserve">     Säyne   Lukumäärä: 1   Yhteispaino: 466   (Suurin: 466 g)</t>
  </si>
  <si>
    <t xml:space="preserve">     Sorva   Lukumäärä: 2   Yhteispaino: 268   (Suurin: 147 g)</t>
  </si>
  <si>
    <t xml:space="preserve">     SHARPS:</t>
  </si>
  <si>
    <t xml:space="preserve">     Ahven   Lukumäärä: 18   Yhteispaino: 1339   (Suurin: 133 g)</t>
  </si>
  <si>
    <t xml:space="preserve">     Kiiski   Lukumäärä: 2   Yhteispaino: 26   (Suurin: 15 g)</t>
  </si>
  <si>
    <t xml:space="preserve">     Särki   Lukumäärä: 1   Yhteispaino: 123   (Suurin: 123 g)</t>
  </si>
  <si>
    <t xml:space="preserve">     Lahna   Lukumäärä: 10   Yhteispaino: 4195   (Suurin: 934 g)</t>
  </si>
  <si>
    <t xml:space="preserve">     Ahven   Lukumäärä: 6   Yhteispaino: 257   (Suurin: 55 g)</t>
  </si>
  <si>
    <t xml:space="preserve">     Kiiski   Lukumäärä: 10   Yhteispaino: 267   (Suurin: 52 g)</t>
  </si>
  <si>
    <t xml:space="preserve">     Hauki   Lukumäärä: 2   Yhteispaino: 1389   (Suurin: 802 g)</t>
  </si>
  <si>
    <t xml:space="preserve">     Särki   Lukumäärä: 12   Yhteispaino: 1352   (Suurin: 226 g)</t>
  </si>
  <si>
    <t xml:space="preserve">     Lahna   Lukumäärä: 7   Yhteispaino: 2195   (Suurin: 385 g)</t>
  </si>
  <si>
    <t xml:space="preserve">     ANDO:</t>
  </si>
  <si>
    <t xml:space="preserve">     Ahven   Lukumäärä: 11   Yhteispaino: 474   (Suurin: 96 g)</t>
  </si>
  <si>
    <t xml:space="preserve">     Kiiski   Lukumäärä: 6   Yhteispaino: 131   (Suurin: 37 g)</t>
  </si>
  <si>
    <t xml:space="preserve">     Särki   Lukumäärä: 11   Yhteispaino: 810   (Suurin: 199 g)</t>
  </si>
  <si>
    <t xml:space="preserve">     Lahna   Lukumäärä: 8   Yhteispaino: 2655   (Suurin: 522 g)</t>
  </si>
  <si>
    <t xml:space="preserve">     Pasuri   Lukumäärä: 2   Yhteispaino: 340   (Suurin: 178 g)</t>
  </si>
  <si>
    <t xml:space="preserve">     Pantera:</t>
  </si>
  <si>
    <t xml:space="preserve">     Särki   Lukumäärä: 7   Yhteispaino: 661   (Suurin: 191 g)</t>
  </si>
  <si>
    <t xml:space="preserve">     Lahna   Lukumäärä: 6   Yhteispaino: 1984   (Suurin: 408 g)</t>
  </si>
  <si>
    <t xml:space="preserve">     Pasuri   Lukumäärä: 14   Yhteispaino: 1744   (Suurin: 148 g)</t>
  </si>
  <si>
    <t xml:space="preserve">     Ded:</t>
  </si>
  <si>
    <t xml:space="preserve">     Ahven   Lukumäärä: 9   Yhteispaino: 661   (Suurin: 106 g)</t>
  </si>
  <si>
    <t xml:space="preserve">     Kiiski   Lukumäärä: 18   Yhteispaino: 373   (Suurin: 43 g)</t>
  </si>
  <si>
    <t xml:space="preserve">     Siika   Lukumäärä: 2   Yhteispaino: 736   (Suurin: 387 g)</t>
  </si>
  <si>
    <t xml:space="preserve">     Särki   Lukumäärä: 6   Yhteispaino: 170   (Suurin: 81 g)</t>
  </si>
  <si>
    <t xml:space="preserve">     Lahna   Lukumäärä: 4   Yhteispaino: 1615   (Suurin: 517 g)</t>
  </si>
  <si>
    <t xml:space="preserve">     Pasuri   Lukumäärä: 2   Yhteispaino: 199   (Suurin: 132 g)</t>
  </si>
  <si>
    <t xml:space="preserve">     Säyne   Lukumäärä: 1   Yhteispaino: 391   (Suurin: 391 g)</t>
  </si>
  <si>
    <t xml:space="preserve">     Ahven   Lukumäärä: 4   Yhteispaino: 323   (Suurin: 252 g)</t>
  </si>
  <si>
    <t xml:space="preserve">     Särki   Lukumäärä: 11   Yhteispaino: 784   (Suurin: 201 g)</t>
  </si>
  <si>
    <t xml:space="preserve">     Lahna   Lukumäärä: 7   Yhteispaino: 2202   (Suurin: 396 g)</t>
  </si>
  <si>
    <t xml:space="preserve">     Sorva   Lukumäärä: 2   Yhteispaino: 248   (Suurin: 151 g)</t>
  </si>
  <si>
    <t xml:space="preserve">     Salakka   Lukumäärä: 1   Yhteispaino: 28   (Suurin: 28 g)</t>
  </si>
  <si>
    <t xml:space="preserve">     Ahven   Lukumäärä: 10   Yhteispaino: 485   (Suurin: 85 g)</t>
  </si>
  <si>
    <t xml:space="preserve">     Kiiski   Lukumäärä: 3   Yhteispaino: 25   (Suurin: 9 g)</t>
  </si>
  <si>
    <t xml:space="preserve">     Särki   Lukumäärä: 20   Yhteispaino: 680   (Suurin: 138 g)</t>
  </si>
  <si>
    <t xml:space="preserve">     Lahna   Lukumäärä: 5   Yhteispaino: 1728   (Suurin: 373 g)</t>
  </si>
  <si>
    <t xml:space="preserve">     Pasuri   Lukumäärä: 3   Yhteispaino: 411   (Suurin: 154 g)</t>
  </si>
  <si>
    <t xml:space="preserve">     Raitis LV:</t>
  </si>
  <si>
    <t xml:space="preserve">     Ahven   Lukumäärä: 4   Yhteispaino: 179   (Suurin: 135 g)</t>
  </si>
  <si>
    <t xml:space="preserve">     Kiiski   Lukumäärä: 4   Yhteispaino: 98   (Suurin: 36 g)</t>
  </si>
  <si>
    <t xml:space="preserve">     Siika   Lukumäärä: 1   Yhteispaino: 233   (Suurin: 233 g)</t>
  </si>
  <si>
    <t xml:space="preserve">     Särki   Lukumäärä: 6   Yhteispaino: 230   (Suurin: 92 g)</t>
  </si>
  <si>
    <t xml:space="preserve">     Lahna   Lukumäärä: 7   Yhteispaino: 2507   (Suurin: 575 g)</t>
  </si>
  <si>
    <t xml:space="preserve">     Ahven   Lukumäärä: 3   Yhteispaino: 162   (Suurin: 130 g)</t>
  </si>
  <si>
    <t xml:space="preserve">     Kiiski   Lukumäärä: 3   Yhteispaino: 44   (Suurin: 20 g)</t>
  </si>
  <si>
    <t xml:space="preserve">     Särki   Lukumäärä: 4   Yhteispaino: 337   (Suurin: 193 g)</t>
  </si>
  <si>
    <t xml:space="preserve">     Lahna   Lukumäärä: 5   Yhteispaino: 2348   (Suurin: 1031 g)</t>
  </si>
  <si>
    <t xml:space="preserve">     Sorva   Lukumäärä: 1   Yhteispaino: 143   (Suurin: 143 g)</t>
  </si>
  <si>
    <t xml:space="preserve">     Peecis:</t>
  </si>
  <si>
    <t xml:space="preserve">     Ahven   Lukumäärä: 9   Yhteispaino: 428   (Suurin: 92 g)</t>
  </si>
  <si>
    <t xml:space="preserve">     Kiiski   Lukumäärä: 6   Yhteispaino: 115   (Suurin: 32 g)</t>
  </si>
  <si>
    <t xml:space="preserve">     Särki   Lukumäärä: 1   Yhteispaino: 85   (Suurin: 85 g)</t>
  </si>
  <si>
    <t xml:space="preserve">     Lahna   Lukumäärä: 2   Yhteispaino: 882   (Suurin: 485 g)</t>
  </si>
  <si>
    <t xml:space="preserve">     Pasuri   Lukumäärä: 3   Yhteispaino: 357   (Suurin: 143 g)</t>
  </si>
  <si>
    <t xml:space="preserve">     Sorva   Lukumäärä: 2   Yhteispaino: 290   (Suurin: 163 g)</t>
  </si>
  <si>
    <t xml:space="preserve">     papa lv:</t>
  </si>
  <si>
    <t xml:space="preserve">     Ahven   Lukumäärä: 4   Yhteispaino: 135   (Suurin: 71 g)</t>
  </si>
  <si>
    <t xml:space="preserve">     Kiiski   Lukumäärä: 2   Yhteispaino: 47   (Suurin: 31 g)</t>
  </si>
  <si>
    <t xml:space="preserve">     Siika   Lukumäärä: 1   Yhteispaino: 265   (Suurin: 265 g)</t>
  </si>
  <si>
    <t xml:space="preserve">     Särki   Lukumäärä: 2   Yhteispaino: 170   (Suurin: 157 g)</t>
  </si>
  <si>
    <t xml:space="preserve">     Lahna   Lukumäärä: 2   Yhteispaino: 625   (Suurin: 369 g)</t>
  </si>
  <si>
    <t xml:space="preserve">     Pasuri   Lukumäärä: 1   Yhteispaino: 81   (Suurin: 81 g)</t>
  </si>
  <si>
    <t xml:space="preserve">     Säyne   Lukumäärä: 1   Yhteispaino: 367   (Suurin: 367 g)</t>
  </si>
  <si>
    <t xml:space="preserve">     Sorva   Lukumäärä: 3   Yhteispaino: 441   (Suurin: 174 g)</t>
  </si>
  <si>
    <t xml:space="preserve">     Halav4iks_:</t>
  </si>
  <si>
    <t xml:space="preserve">     Ahven   Lukumäärä: 2   Yhteispaino: 54   (Suurin: 30 g)</t>
  </si>
  <si>
    <t xml:space="preserve">     Kiiski   Lukumäärä: 6   Yhteispaino: 117   (Suurin: 38 g)</t>
  </si>
  <si>
    <t xml:space="preserve">     Siika   Lukumäärä: 2   Yhteispaino: 673   (Suurin: 435 g)</t>
  </si>
  <si>
    <t xml:space="preserve">     Särki   Lukumäärä: 1   Yhteispaino: 58   (Suurin: 58 g)</t>
  </si>
  <si>
    <t xml:space="preserve">     Pasuri   Lukumäärä: 4   Yhteispaino: 457   (Suurin: 148 g)</t>
  </si>
  <si>
    <t xml:space="preserve">     Sorva   Lukumäärä: 4   Yhteispaino: 582   (Suurin: 222 g)</t>
  </si>
  <si>
    <t xml:space="preserve">     WerNeo  Lahna  1031 g</t>
  </si>
  <si>
    <t>New LAN CLIENT competition started: Siika-valkeinen. (16.3. 9:20/ 30 min/ Medium / All species / Normal ice) [06.01.2024 20:39]</t>
  </si>
  <si>
    <t xml:space="preserve">       1. Alex [LV]  13371 g </t>
  </si>
  <si>
    <t xml:space="preserve">       2. [STORM] janchuks_co  9633 g </t>
  </si>
  <si>
    <t xml:space="preserve">       3. [SOYUZ] vv-35 [SV]  7766 g </t>
  </si>
  <si>
    <t xml:space="preserve">       4. [Krikumi] ANDO [SV]  6628 g </t>
  </si>
  <si>
    <t xml:space="preserve">      *5. [Bermudu trijsturis] Guntars(Sigulda) [SV]  5032 g </t>
  </si>
  <si>
    <t xml:space="preserve">       6. [Bermudu trijsturis] Ejus [SK]  4579 g </t>
  </si>
  <si>
    <t xml:space="preserve">       7. [SOYUZ] Ded [SUG]  4096 g </t>
  </si>
  <si>
    <t xml:space="preserve">       8. [Karps] Pantera [SV]  4001 g </t>
  </si>
  <si>
    <t xml:space="preserve">       9. [Centrinieks] Peecis [SUG]  3338 g </t>
  </si>
  <si>
    <t xml:space="preserve">       10. [Centrinieks] Olgis [SK]  3328 g </t>
  </si>
  <si>
    <t xml:space="preserve">       11. [SOYUZ] SERg [SK]  2449 g </t>
  </si>
  <si>
    <t xml:space="preserve">       12. [Krikumi] papa lv [SUG]  2238 g </t>
  </si>
  <si>
    <t xml:space="preserve">       13. [Centrinieks] Halav4iks_ [SV]  2032 g </t>
  </si>
  <si>
    <t xml:space="preserve">       14. [KARPS] kamis [SUG]  1608 g </t>
  </si>
  <si>
    <t xml:space="preserve">       15. [Krikumi] Raitis LV [SK]  1488 g </t>
  </si>
  <si>
    <t xml:space="preserve">       16. [Bermudu trijsturis] WerNeo [SUG]  1276 g </t>
  </si>
  <si>
    <t xml:space="preserve">       17. [KARPS] SHARPS [SK]  308 g </t>
  </si>
  <si>
    <t xml:space="preserve">     Ahven   Lukumäärä: 5   Yhteispaino: 378   (Suurin: 128 g)</t>
  </si>
  <si>
    <t xml:space="preserve">     Siika   Lukumäärä: 9   Yhteispaino: 4631   (Suurin: 717 g)</t>
  </si>
  <si>
    <t xml:space="preserve">     Ahven   Lukumäärä: 7   Yhteispaino: 846   (Suurin: 193 g)</t>
  </si>
  <si>
    <t xml:space="preserve">     Siika   Lukumäärä: 26   Yhteispaino: 12525   (Suurin: 1445 g)</t>
  </si>
  <si>
    <t xml:space="preserve">     Ahven   Lukumäärä: 7   Yhteispaino: 180   (Suurin: 40 g)</t>
  </si>
  <si>
    <t xml:space="preserve">     Kiiski   Lukumäärä: 4   Yhteispaino: 170   (Suurin: 51 g)</t>
  </si>
  <si>
    <t xml:space="preserve">     Siika   Lukumäärä: 20   Yhteispaino: 9137   (Suurin: 582 g)</t>
  </si>
  <si>
    <t xml:space="preserve">     Särki   Lukumäärä: 3   Yhteispaino: 146   (Suurin: 62 g)</t>
  </si>
  <si>
    <t xml:space="preserve">     Ahven   Lukumäärä: 5   Yhteispaino: 140   (Suurin: 34 g)</t>
  </si>
  <si>
    <t xml:space="preserve">     H.nieriä   Lukumäärä: 1   Yhteispaino: 1432   (Suurin: 1432 g)</t>
  </si>
  <si>
    <t xml:space="preserve">     Siika   Lukumäärä: 19   Yhteispaino: 6155   (Suurin: 631 g)</t>
  </si>
  <si>
    <t xml:space="preserve">     Ahven   Lukumäärä: 10   Yhteispaino: 283   (Suurin: 46 g)</t>
  </si>
  <si>
    <t xml:space="preserve">     Kiiski   Lukumäärä: 1   Yhteispaino: 45   (Suurin: 45 g)</t>
  </si>
  <si>
    <t xml:space="preserve">     Siika   Lukumäärä: 18   Yhteispaino: 6186   (Suurin: 645 g)</t>
  </si>
  <si>
    <t xml:space="preserve">     Särki   Lukumäärä: 3   Yhteispaino: 114   (Suurin: 48 g)</t>
  </si>
  <si>
    <t xml:space="preserve">     Ahven   Lukumäärä: 16   Yhteispaino: 455   (Suurin: 50 g)</t>
  </si>
  <si>
    <t xml:space="preserve">     Kiiski   Lukumäärä: 5   Yhteispaino: 180   (Suurin: 52 g)</t>
  </si>
  <si>
    <t xml:space="preserve">     Siika   Lukumäärä: 15   Yhteispaino: 3914   (Suurin: 498 g)</t>
  </si>
  <si>
    <t xml:space="preserve">     Ahven   Lukumäärä: 17   Yhteispaino: 1244   (Suurin: 137 g)</t>
  </si>
  <si>
    <t xml:space="preserve">     Kiiski   Lukumäärä: 3   Yhteispaino: 61   (Suurin: 23 g)</t>
  </si>
  <si>
    <t xml:space="preserve">     Siika   Lukumäärä: 12   Yhteispaino: 2447   (Suurin: 273 g)</t>
  </si>
  <si>
    <t xml:space="preserve">     Särki   Lukumäärä: 10   Yhteispaino: 344   (Suurin: 47 g)</t>
  </si>
  <si>
    <t xml:space="preserve">     Ahven   Lukumäärä: 21   Yhteispaino: 1060   (Suurin: 117 g)</t>
  </si>
  <si>
    <t xml:space="preserve">     Siika   Lukumäärä: 7   Yhteispaino: 2941   (Suurin: 492 g)</t>
  </si>
  <si>
    <t xml:space="preserve">     Ahven   Lukumäärä: 5   Yhteispaino: 416   (Suurin: 276 g)</t>
  </si>
  <si>
    <t xml:space="preserve">     Kiiski   Lukumäärä: 2   Yhteispaino: 37   (Suurin: 23 g)</t>
  </si>
  <si>
    <t xml:space="preserve">     Siika   Lukumäärä: 9   Yhteispaino: 2709   (Suurin: 582 g)</t>
  </si>
  <si>
    <t xml:space="preserve">     Särki   Lukumäärä: 5   Yhteispaino: 176   (Suurin: 45 g)</t>
  </si>
  <si>
    <t xml:space="preserve">     Olgis:</t>
  </si>
  <si>
    <t xml:space="preserve">     Ahven   Lukumäärä: 21   Yhteispaino: 653   (Suurin: 82 g)</t>
  </si>
  <si>
    <t xml:space="preserve">     Kiiski   Lukumäärä: 2   Yhteispaino: 70   (Suurin: 41 g)</t>
  </si>
  <si>
    <t xml:space="preserve">     Siika   Lukumäärä: 5   Yhteispaino: 2216   (Suurin: 595 g)</t>
  </si>
  <si>
    <t xml:space="preserve">     Särki   Lukumäärä: 9   Yhteispaino: 389   (Suurin: 60 g)</t>
  </si>
  <si>
    <t xml:space="preserve">     Ahven   Lukumäärä: 24   Yhteispaino: 1616   (Suurin: 295 g)</t>
  </si>
  <si>
    <t xml:space="preserve">     Kiiski   Lukumäärä: 7   Yhteispaino: 125   (Suurin: 23 g)</t>
  </si>
  <si>
    <t xml:space="preserve">     Siika   Lukumäärä: 2   Yhteispaino: 496   (Suurin: 277 g)</t>
  </si>
  <si>
    <t xml:space="preserve">     Särki   Lukumäärä: 5   Yhteispaino: 212   (Suurin: 55 g)</t>
  </si>
  <si>
    <t xml:space="preserve">     Ahven   Lukumäärä: 11   Yhteispaino: 316   (Suurin: 45 g)</t>
  </si>
  <si>
    <t xml:space="preserve">     Kiiski   Lukumäärä: 3   Yhteispaino: 113   (Suurin: 55 g)</t>
  </si>
  <si>
    <t xml:space="preserve">     Siika   Lukumäärä: 7   Yhteispaino: 1760   (Suurin: 336 g)</t>
  </si>
  <si>
    <t xml:space="preserve">     Särki   Lukumäärä: 1   Yhteispaino: 49   (Suurin: 49 g)</t>
  </si>
  <si>
    <t xml:space="preserve">     Ahven   Lukumäärä: 21   Yhteispaino: 618   (Suurin: 49 g)</t>
  </si>
  <si>
    <t xml:space="preserve">     Kiiski   Lukumäärä: 4   Yhteispaino: 107   (Suurin: 33 g)</t>
  </si>
  <si>
    <t xml:space="preserve">     Siika   Lukumäärä: 2   Yhteispaino: 1307   (Suurin: 710 g)</t>
  </si>
  <si>
    <t xml:space="preserve">     Ahven   Lukumäärä: 24   Yhteispaino: 541   (Suurin: 38 g)</t>
  </si>
  <si>
    <t xml:space="preserve">     Siika   Lukumäärä: 5   Yhteispaino: 1067   (Suurin: 279 g)</t>
  </si>
  <si>
    <t xml:space="preserve">     Ahven   Lukumäärä: 23   Yhteispaino: 831   (Suurin: 108 g)</t>
  </si>
  <si>
    <t xml:space="preserve">     Kiiski   Lukumäärä: 17   Yhteispaino: 514   (Suurin: 50 g)</t>
  </si>
  <si>
    <t xml:space="preserve">     Särki   Lukumäärä: 3   Yhteispaino: 143   (Suurin: 58 g)</t>
  </si>
  <si>
    <t xml:space="preserve">     Ahven   Lukumäärä: 16   Yhteispaino: 381   (Suurin: 36 g)</t>
  </si>
  <si>
    <t xml:space="preserve">     Kiiski   Lukumäärä: 9   Yhteispaino: 203   (Suurin: 30 g)</t>
  </si>
  <si>
    <t xml:space="preserve">     Särki   Lukumäärä: 15   Yhteispaino: 692   (Suurin: 59 g)</t>
  </si>
  <si>
    <t xml:space="preserve">     Ahven   Lukumäärä: 12   Yhteispaino: 308   (Suurin: 33 g)</t>
  </si>
  <si>
    <t xml:space="preserve">     Alex  Siika  1445 g</t>
  </si>
  <si>
    <t>New LAN CLIENT competition started: Kolmisoppi. (11.11. 9:20/ 30 min/ Medium / All species / Normal ice) [06.01.2024 21:16]</t>
  </si>
  <si>
    <t xml:space="preserve">       1. [Centrinieks] Peecis [SUG]  4131 g </t>
  </si>
  <si>
    <t xml:space="preserve">       2. [Bermudu trijsturis] Ejus [SK]  3728 g </t>
  </si>
  <si>
    <t xml:space="preserve">       3. Alex [LV]  3512 g </t>
  </si>
  <si>
    <t xml:space="preserve">       4. [STORM] janchuks_co  3454 g </t>
  </si>
  <si>
    <t xml:space="preserve">       5. [Krikumi] ANDO [SV]  3296 g </t>
  </si>
  <si>
    <t xml:space="preserve">      *6. [Bermudu trijsturis] Guntars(Sigulda) [SV]  3187 g </t>
  </si>
  <si>
    <t xml:space="preserve">       7. [KARPS] kamis [SUG]  2791 g </t>
  </si>
  <si>
    <t xml:space="preserve">       8. [SOYUZ] Ded [SUG]  2686 g </t>
  </si>
  <si>
    <t xml:space="preserve">       9. [KARPS] SHARPS [SK]  2635 g </t>
  </si>
  <si>
    <t xml:space="preserve">       10. [SOYUZ] SERg [SK]  2248 g </t>
  </si>
  <si>
    <t xml:space="preserve">       11. [SOYUZ] vv-35 [SV]  2048 g </t>
  </si>
  <si>
    <t xml:space="preserve">       12. [Karps] Pantera [SV]  1960 g </t>
  </si>
  <si>
    <t xml:space="preserve">       13. [Centrinieks] Halav4iks_ [SV]  1112 g </t>
  </si>
  <si>
    <t xml:space="preserve">       14. [Krikumi] papa lv [SUG]  591 g </t>
  </si>
  <si>
    <t xml:space="preserve">       15. [Bermudu trijsturis] WerNeo [SUG]  536 g </t>
  </si>
  <si>
    <t xml:space="preserve">       16. [Krikumi] Raitis LV [SK]  365 g </t>
  </si>
  <si>
    <t xml:space="preserve">       17. [Centrinieks] Olgis [SK]  271 g </t>
  </si>
  <si>
    <t xml:space="preserve">     Ahven   Lukumäärä: 8   Yhteispaino: 256   (Suurin: 41 g)</t>
  </si>
  <si>
    <t xml:space="preserve">     Kirjolohi   Lukumäärä: 3   Yhteispaino: 2931   (Suurin: 996 g)</t>
  </si>
  <si>
    <t xml:space="preserve">     Ahven   Lukumäärä: 27   Yhteispaino: 877   (Suurin: 51 g)</t>
  </si>
  <si>
    <t xml:space="preserve">     Kiiski   Lukumäärä: 2   Yhteispaino: 25   (Suurin: 13 g)</t>
  </si>
  <si>
    <t xml:space="preserve">     Hauki   Lukumäärä: 1   Yhteispaino: 1046   (Suurin: 1046 g)</t>
  </si>
  <si>
    <t xml:space="preserve">     Kirjolohi   Lukumäärä: 2   Yhteispaino: 2110   (Suurin: 1446 g)</t>
  </si>
  <si>
    <t xml:space="preserve">     Särki   Lukumäärä: 2   Yhteispaino: 73   (Suurin: 38 g)</t>
  </si>
  <si>
    <t xml:space="preserve">     Ahven   Lukumäärä: 22   Yhteispaino: 774   (Suurin: 69 g)</t>
  </si>
  <si>
    <t xml:space="preserve">     Kiiski   Lukumäärä: 3   Yhteispaino: 75   (Suurin: 30 g)</t>
  </si>
  <si>
    <t xml:space="preserve">     Kirjolohi   Lukumäärä: 2   Yhteispaino: 2506   (Suurin: 1263 g)</t>
  </si>
  <si>
    <t xml:space="preserve">     Särki   Lukumäärä: 9   Yhteispaino: 373   (Suurin: 59 g)</t>
  </si>
  <si>
    <t xml:space="preserve">     Ahven   Lukumäärä: 2   Yhteispaino: 55   (Suurin: 28 g)</t>
  </si>
  <si>
    <t xml:space="preserve">     Kiiski   Lukumäärä: 2   Yhteispaino: 45   (Suurin: 25 g)</t>
  </si>
  <si>
    <t xml:space="preserve">     Kirjolohi   Lukumäärä: 2   Yhteispaino: 3305   (Suurin: 2198 g)</t>
  </si>
  <si>
    <t xml:space="preserve">     Särki   Lukumäärä: 3   Yhteispaino: 107   (Suurin: 42 g)</t>
  </si>
  <si>
    <t xml:space="preserve">     Ahven   Lukumäärä: 10   Yhteispaino: 344   (Suurin: 46 g)</t>
  </si>
  <si>
    <t xml:space="preserve">     Hauki   Lukumäärä: 1   Yhteispaino: 1247   (Suurin: 1247 g)</t>
  </si>
  <si>
    <t xml:space="preserve">     Kirjolohi   Lukumäärä: 2   Yhteispaino: 1728   (Suurin: 1123 g)</t>
  </si>
  <si>
    <t xml:space="preserve">     Särki   Lukumäärä: 4   Yhteispaino: 122   (Suurin: 41 g)</t>
  </si>
  <si>
    <t xml:space="preserve">     Ahven   Lukumäärä: 5   Yhteispaino: 156   (Suurin: 39 g)</t>
  </si>
  <si>
    <t xml:space="preserve">     Kirjolohi   Lukumäärä: 3   Yhteispaino: 3042   (Suurin: 1140 g)</t>
  </si>
  <si>
    <t xml:space="preserve">     Ahven   Lukumäärä: 1   Yhteispaino: 39   (Suurin: 39 g)</t>
  </si>
  <si>
    <t xml:space="preserve">     Kiiski   Lukumäärä: 8   Yhteispaino: 143   (Suurin: 26 g)</t>
  </si>
  <si>
    <t xml:space="preserve">     Kirjolohi   Lukumäärä: 3   Yhteispaino: 2609   (Suurin: 1043 g)</t>
  </si>
  <si>
    <t xml:space="preserve">     Ahven   Lukumäärä: 19   Yhteispaino: 564   (Suurin: 37 g)</t>
  </si>
  <si>
    <t xml:space="preserve">     Kiiski   Lukumäärä: 4   Yhteispaino: 112   (Suurin: 40 g)</t>
  </si>
  <si>
    <t xml:space="preserve">     Kirjolohi   Lukumäärä: 2   Yhteispaino: 1769   (Suurin: 915 g)</t>
  </si>
  <si>
    <t xml:space="preserve">     Särki   Lukumäärä: 7   Yhteispaino: 241   (Suurin: 43 g)</t>
  </si>
  <si>
    <t xml:space="preserve">     Ahven   Lukumäärä: 22   Yhteispaino: 868   (Suurin: 62 g)</t>
  </si>
  <si>
    <t xml:space="preserve">     Kiiski   Lukumäärä: 2   Yhteispaino: 38   (Suurin: 25 g)</t>
  </si>
  <si>
    <t xml:space="preserve">     Kirjolohi   Lukumäärä: 1   Yhteispaino: 1579   (Suurin: 1579 g)</t>
  </si>
  <si>
    <t xml:space="preserve">     Särki   Lukumäärä: 5   Yhteispaino: 150   (Suurin: 37 g)</t>
  </si>
  <si>
    <t xml:space="preserve">     Ahven   Lukumäärä: 18   Yhteispaino: 525   (Suurin: 41 g)</t>
  </si>
  <si>
    <t xml:space="preserve">     Kiiski   Lukumäärä: 2   Yhteispaino: 46   (Suurin: 32 g)</t>
  </si>
  <si>
    <t xml:space="preserve">     Hauki   Lukumäärä: 1   Yhteispaino: 820   (Suurin: 820 g)</t>
  </si>
  <si>
    <t xml:space="preserve">     Kirjolohi   Lukumäärä: 1   Yhteispaino: 720   (Suurin: 720 g)</t>
  </si>
  <si>
    <t xml:space="preserve">     Särki   Lukumäärä: 5   Yhteispaino: 137   (Suurin: 33 g)</t>
  </si>
  <si>
    <t xml:space="preserve">     Ahven   Lukumäärä: 2   Yhteispaino: 80   (Suurin: 42 g)</t>
  </si>
  <si>
    <t xml:space="preserve">     Kiiski   Lukumäärä: 1   Yhteispaino: 25   (Suurin: 25 g)</t>
  </si>
  <si>
    <t xml:space="preserve">     Kirjolohi   Lukumäärä: 2   Yhteispaino: 1865   (Suurin: 980 g)</t>
  </si>
  <si>
    <t xml:space="preserve">     Särki   Lukumäärä: 3   Yhteispaino: 78   (Suurin: 31 g)</t>
  </si>
  <si>
    <t xml:space="preserve">     Ahven   Lukumäärä: 1   Yhteispaino: 38   (Suurin: 38 g)</t>
  </si>
  <si>
    <t xml:space="preserve">     Kirjolohi   Lukumäärä: 2   Yhteispaino: 1856   (Suurin: 979 g)</t>
  </si>
  <si>
    <t xml:space="preserve">     Särki   Lukumäärä: 1   Yhteispaino: 41   (Suurin: 41 g)</t>
  </si>
  <si>
    <t xml:space="preserve">     Ahven   Lukumäärä: 5   Yhteispaino: 160   (Suurin: 37 g)</t>
  </si>
  <si>
    <t xml:space="preserve">     Ahven   Lukumäärä: 13   Yhteispaino: 557   (Suurin: 73 g)</t>
  </si>
  <si>
    <t xml:space="preserve">     Kiiski   Lukumäärä: 2   Yhteispaino: 34   (Suurin: 24 g)</t>
  </si>
  <si>
    <t xml:space="preserve">     Ahven   Lukumäärä: 16   Yhteispaino: 485   (Suurin: 41 g)</t>
  </si>
  <si>
    <t xml:space="preserve">     Kiiski   Lukumäärä: 3   Yhteispaino: 51   (Suurin: 19 g)</t>
  </si>
  <si>
    <t xml:space="preserve">     Ahven   Lukumäärä: 11   Yhteispaino: 316   (Suurin: 37 g)</t>
  </si>
  <si>
    <t xml:space="preserve">     Kiiski   Lukumäärä: 3   Yhteispaino: 49   (Suurin: 20 g)</t>
  </si>
  <si>
    <t xml:space="preserve">     Ahven   Lukumäärä: 5   Yhteispaino: 233   (Suurin: 57 g)</t>
  </si>
  <si>
    <t xml:space="preserve">     Kiiski   Lukumäärä: 2   Yhteispaino: 38   (Suurin: 20 g)</t>
  </si>
  <si>
    <t xml:space="preserve">     Alex  Kirjolohi  2198 g</t>
  </si>
  <si>
    <t>"Trīs pret trīs" 1. kārta.</t>
  </si>
  <si>
    <t>Savilahti (3-1, all, 30) – spec. zivs – Bream, Slv. Bream,</t>
  </si>
  <si>
    <t>Siika valkeinen (3-1,all, 30) – spec. zivis – Roach, Perch,</t>
  </si>
  <si>
    <t>Kolmisoppi (1-1, 30, all) – spec. zivis – Perch.</t>
  </si>
  <si>
    <t>1. ķer visas zivis uz svaru (100 pilni grami – 1 punkts),</t>
  </si>
  <si>
    <t>2. ķer visas zivis uz skaitu (1 zivs – 1 punkts),</t>
  </si>
  <si>
    <t>IP: 84.237.185.95</t>
  </si>
  <si>
    <t>Komandu kopvērtējums (pēc 1. posma)</t>
  </si>
  <si>
    <t>Kopā 1.kārtā</t>
  </si>
  <si>
    <t>[SOYUZ] vv-35 [SV]</t>
  </si>
  <si>
    <t>[SOYUZ] SERg [SK]</t>
  </si>
  <si>
    <t>[SOYUZ] Ded [SUG]</t>
  </si>
  <si>
    <t>[KARPS] SHARPS [SK]</t>
  </si>
  <si>
    <t>[Bermudu trijsturis] Ejus [SK]</t>
  </si>
  <si>
    <t>[Bermudu trijsturis] Guntars(Sigulda) [SV]</t>
  </si>
  <si>
    <t>[Krikumi] ANDO [SV]</t>
  </si>
  <si>
    <t>[Karps] Pantera [SV]</t>
  </si>
  <si>
    <t>[KARPS] kamis [SUG]</t>
  </si>
  <si>
    <t>[Krikumi] Raitis LV [SK]</t>
  </si>
  <si>
    <t>[Bermudu trijsturis] WerNeo [SUG]</t>
  </si>
  <si>
    <t>[Centrinieks] Peecis [SUG]</t>
  </si>
  <si>
    <t>[Krikumi] papa lv [SUG]</t>
  </si>
  <si>
    <t>[Centrinieks] Halav4iks_ [SV]</t>
  </si>
  <si>
    <t>[Centrinieks] Olgis [SK]</t>
  </si>
  <si>
    <t>SOYUZ</t>
  </si>
  <si>
    <t>Karps</t>
  </si>
  <si>
    <t>Krikumi</t>
  </si>
  <si>
    <t>Centrinieks</t>
  </si>
  <si>
    <r>
      <t xml:space="preserve">Bermudu trijsturis </t>
    </r>
    <r>
      <rPr>
        <sz val="10"/>
        <rFont val="Arial"/>
        <family val="0"/>
      </rPr>
      <t>(WerNeo, Ejus, Guntars(Sigulda)),</t>
    </r>
  </si>
  <si>
    <r>
      <t>Karps</t>
    </r>
    <r>
      <rPr>
        <sz val="10"/>
        <rFont val="Arial"/>
        <family val="2"/>
      </rPr>
      <t xml:space="preserve"> (Pantera, Kamis, SHARPS),</t>
    </r>
  </si>
  <si>
    <r>
      <t>SOYUZ</t>
    </r>
    <r>
      <rPr>
        <sz val="10"/>
        <rFont val="Arial"/>
        <family val="2"/>
      </rPr>
      <t xml:space="preserve"> (vv-35, Ded, SERg),</t>
    </r>
  </si>
  <si>
    <r>
      <t>Krikumi</t>
    </r>
    <r>
      <rPr>
        <sz val="10"/>
        <rFont val="Arial"/>
        <family val="2"/>
      </rPr>
      <t xml:space="preserve"> (Ando, papa lv, Raitis LV),</t>
    </r>
  </si>
  <si>
    <r>
      <t>Centrinieks</t>
    </r>
    <r>
      <rPr>
        <sz val="10"/>
        <rFont val="Arial"/>
        <family val="2"/>
      </rPr>
      <t xml:space="preserve"> (Halav4iks, Peecis, Olgis),</t>
    </r>
  </si>
  <si>
    <t>Bream</t>
  </si>
  <si>
    <t>Perch</t>
  </si>
  <si>
    <t>Ahven</t>
  </si>
  <si>
    <t>Lahna</t>
  </si>
  <si>
    <t xml:space="preserve"> Rezultāti pa ezeriem (tikai informatīvs materiāls par individuāliem sasniegumiem ;-)) </t>
  </si>
  <si>
    <t>Komandu dalībnieku savāktie kopējie spēlētāju punkti (1.ezers)</t>
  </si>
  <si>
    <t>9.kārta</t>
  </si>
  <si>
    <t>Surrinlampi (3-1, all, 30), spec. – R.B. Trout, Rudd,</t>
  </si>
  <si>
    <t>Vuolasniva (2-1, all, 30), spec. – Whitefish, Grayling,</t>
  </si>
  <si>
    <t>Venetjoen tekojarvi (3-1, all, 30), spec. – Perch.</t>
  </si>
  <si>
    <t>"Trīs pret trīs" 2. kārta.</t>
  </si>
  <si>
    <t>Surrinlampi. (14.3. 9:20/ 30 min/ Medium / All species / Normal ice) [13.01.2024 20:01]</t>
  </si>
  <si>
    <t xml:space="preserve">       1. [SOYUZ] SERg [SK]  4817 g </t>
  </si>
  <si>
    <t xml:space="preserve">      *2. [Bermudu trijsturis] Guntars(Sigulda) [SV]  4557 g </t>
  </si>
  <si>
    <t xml:space="preserve">       3. osis55 [SK]  3967 g </t>
  </si>
  <si>
    <t xml:space="preserve">       4. janchuks_co [SUG]  3692 g </t>
  </si>
  <si>
    <t xml:space="preserve">       5. [Bermudu trijsturis] Ejus [SK]  3159 g </t>
  </si>
  <si>
    <t xml:space="preserve">       6. [Bermudu trijsturis] WerNeo [SUG]  3119 g </t>
  </si>
  <si>
    <t xml:space="preserve">       7. [Krikumi] ANDO [SV]  2889 g </t>
  </si>
  <si>
    <t xml:space="preserve">       8. [KARPS] kamis [SUG]  2859 g </t>
  </si>
  <si>
    <t xml:space="preserve">       9. [Krikumi] RINA [SK]  2682 g </t>
  </si>
  <si>
    <t xml:space="preserve">       10. [Karps] Pantera [SV]  1756 g </t>
  </si>
  <si>
    <t xml:space="preserve">       11. [Centrinieks] Halav4iks_ [SK]  1645 g </t>
  </si>
  <si>
    <t xml:space="preserve">       12. [Centrinieks] Peecis [SV]  1301 g </t>
  </si>
  <si>
    <t xml:space="preserve">       13. [Krikumi] papa lv [SUG]  1290 g </t>
  </si>
  <si>
    <t xml:space="preserve">       14. [SOYUZ] Ded [SUG]  1204 g </t>
  </si>
  <si>
    <t xml:space="preserve">       15. [Karps] SHARPS [SK]  1111 g </t>
  </si>
  <si>
    <t xml:space="preserve">       16. [TRIO] Vidas [SV]  995 g </t>
  </si>
  <si>
    <t xml:space="preserve">       17. [Baltie Laci] Pedro Lat [SV]  965 g </t>
  </si>
  <si>
    <t xml:space="preserve">       18. [Centrinieks] Olgis [SUG]  829 g </t>
  </si>
  <si>
    <t xml:space="preserve">       19. [SOYUZ] vv-35 [SV]  761 g </t>
  </si>
  <si>
    <t xml:space="preserve">       20. [Trio] Terminator [SUG]  738 g </t>
  </si>
  <si>
    <t xml:space="preserve">     Ahven   Lukumäärä: 29   Yhteispaino: 2377   (Suurin: 528 g)</t>
  </si>
  <si>
    <t xml:space="preserve">     Kiiski   Lukumäärä: 3   Yhteispaino: 39   (Suurin: 15 g)</t>
  </si>
  <si>
    <t xml:space="preserve">     Siika   Lukumäärä: 5   Yhteispaino: 1554   (Suurin: 322 g)</t>
  </si>
  <si>
    <t xml:space="preserve">     Särki   Lukumäärä: 1   Yhteispaino: 64   (Suurin: 64 g)</t>
  </si>
  <si>
    <t xml:space="preserve">     Säyne   Lukumäärä: 1   Yhteispaino: 523   (Suurin: 523 g)</t>
  </si>
  <si>
    <t xml:space="preserve">     Ahven   Lukumäärä: 7   Yhteispaino: 297   (Suurin: 52 g)</t>
  </si>
  <si>
    <t xml:space="preserve">     Kiiski   Lukumäärä: 11   Yhteispaino: 128   (Suurin: 19 g)</t>
  </si>
  <si>
    <t xml:space="preserve">     Hauki   Lukumäärä: 1   Yhteispaino: 472   (Suurin: 472 g)</t>
  </si>
  <si>
    <t xml:space="preserve">     Siika   Lukumäärä: 12   Yhteispaino: 3000   (Suurin: 358 g)</t>
  </si>
  <si>
    <t xml:space="preserve">     Särki   Lukumäärä: 3   Yhteispaino: 193   (Suurin: 80 g)</t>
  </si>
  <si>
    <t xml:space="preserve">     Sorva   Lukumäärä: 6   Yhteispaino: 727   (Suurin: 130 g)</t>
  </si>
  <si>
    <t xml:space="preserve">     osis55:</t>
  </si>
  <si>
    <t xml:space="preserve">     Ahven   Lukumäärä: 12   Yhteispaino: 1691   (Suurin: 397 g)</t>
  </si>
  <si>
    <t xml:space="preserve">     Kiiski   Lukumäärä: 4   Yhteispaino: 51   (Suurin: 15 g)</t>
  </si>
  <si>
    <t xml:space="preserve">     Siika   Lukumäärä: 5   Yhteispaino: 1227   (Suurin: 344 g)</t>
  </si>
  <si>
    <t xml:space="preserve">     Särki   Lukumäärä: 10   Yhteispaino: 507   (Suurin: 68 g)</t>
  </si>
  <si>
    <t xml:space="preserve">     Säyne   Lukumäärä: 1   Yhteispaino: 205   (Suurin: 205 g)</t>
  </si>
  <si>
    <t xml:space="preserve">     Sorva   Lukumäärä: 3   Yhteispaino: 286   (Suurin: 105 g)</t>
  </si>
  <si>
    <t xml:space="preserve">     Ahven   Lukumäärä: 11   Yhteispaino: 1183   (Suurin: 672 g)</t>
  </si>
  <si>
    <t xml:space="preserve">     Kiiski   Lukumäärä: 6   Yhteispaino: 62   (Suurin: 15 g)</t>
  </si>
  <si>
    <t xml:space="preserve">     Hauki   Lukumäärä: 2   Yhteispaino: 1404   (Suurin: 903 g)</t>
  </si>
  <si>
    <t xml:space="preserve">     Särki   Lukumäärä: 10   Yhteispaino: 586   (Suurin: 75 g)</t>
  </si>
  <si>
    <t xml:space="preserve">     Sorva   Lukumäärä: 5   Yhteispaino: 457   (Suurin: 109 g)</t>
  </si>
  <si>
    <t xml:space="preserve">     Ahven   Lukumäärä: 12   Yhteispaino: 1238   (Suurin: 441 g)</t>
  </si>
  <si>
    <t xml:space="preserve">     Kiiski   Lukumäärä: 5   Yhteispaino: 57   (Suurin: 15 g)</t>
  </si>
  <si>
    <t xml:space="preserve">     Särki   Lukumäärä: 25   Yhteispaino: 1398   (Suurin: 71 g)</t>
  </si>
  <si>
    <t xml:space="preserve">     Sorva   Lukumäärä: 5   Yhteispaino: 466   (Suurin: 111 g)</t>
  </si>
  <si>
    <t xml:space="preserve">     Ahven   Lukumäärä: 3   Yhteispaino: 1061   (Suurin: 553 g)</t>
  </si>
  <si>
    <t xml:space="preserve">     Kiiski   Lukumäärä: 4   Yhteispaino: 42   (Suurin: 15 g)</t>
  </si>
  <si>
    <t xml:space="preserve">     Siika   Lukumäärä: 4   Yhteispaino: 1141   (Suurin: 345 g)</t>
  </si>
  <si>
    <t xml:space="preserve">     Särki   Lukumäärä: 2   Yhteispaino: 115   (Suurin: 60 g)</t>
  </si>
  <si>
    <t xml:space="preserve">     Säyne   Lukumäärä: 1   Yhteispaino: 479   (Suurin: 479 g)</t>
  </si>
  <si>
    <t xml:space="preserve">     Sorva   Lukumäärä: 3   Yhteispaino: 281   (Suurin: 96 g)</t>
  </si>
  <si>
    <t xml:space="preserve">     Ahven   Lukumäärä: 11   Yhteispaino: 731   (Suurin: 284 g)</t>
  </si>
  <si>
    <t xml:space="preserve">     Kiiski   Lukumäärä: 1   Yhteispaino: 16   (Suurin: 16 g)</t>
  </si>
  <si>
    <t xml:space="preserve">     Hauki   Lukumäärä: 1   Yhteispaino: 516   (Suurin: 516 g)</t>
  </si>
  <si>
    <t xml:space="preserve">     Siika   Lukumäärä: 4   Yhteispaino: 1172   (Suurin: 349 g)</t>
  </si>
  <si>
    <t xml:space="preserve">     Särki   Lukumäärä: 5   Yhteispaino: 257   (Suurin: 59 g)</t>
  </si>
  <si>
    <t xml:space="preserve">     Sorva   Lukumäärä: 2   Yhteispaino: 197   (Suurin: 101 g)</t>
  </si>
  <si>
    <t xml:space="preserve">     Ahven   Lukumäärä: 2   Yhteispaino: 521   (Suurin: 271 g)</t>
  </si>
  <si>
    <t xml:space="preserve">     Kiiski   Lukumäärä: 14   Yhteispaino: 196   (Suurin: 20 g)</t>
  </si>
  <si>
    <t xml:space="preserve">     Siika   Lukumäärä: 9   Yhteispaino: 2142   (Suurin: 287 g)</t>
  </si>
  <si>
    <t xml:space="preserve">     RINA:</t>
  </si>
  <si>
    <t xml:space="preserve">     Ahven   Lukumäärä: 9   Yhteispaino: 1440   (Suurin: 546 g)</t>
  </si>
  <si>
    <t xml:space="preserve">     Siika   Lukumäärä: 2   Yhteispaino: 399   (Suurin: 224 g)</t>
  </si>
  <si>
    <t xml:space="preserve">     Särki   Lukumäärä: 7   Yhteispaino: 392   (Suurin: 65 g)</t>
  </si>
  <si>
    <t xml:space="preserve">     Sorva   Lukumäärä: 4   Yhteispaino: 451   (Suurin: 126 g)</t>
  </si>
  <si>
    <t xml:space="preserve">     Ahven   Lukumäärä: 19   Yhteispaino: 1618   (Suurin: 427 g)</t>
  </si>
  <si>
    <t xml:space="preserve">     Kiiski   Lukumäärä: 2   Yhteispaino: 27   (Suurin: 14 g)</t>
  </si>
  <si>
    <t xml:space="preserve">     Sorva   Lukumäärä: 1   Yhteispaino: 111   (Suurin: 111 g)</t>
  </si>
  <si>
    <t xml:space="preserve">     Ahven   Lukumäärä: 11   Yhteispaino: 616   (Suurin: 206 g)</t>
  </si>
  <si>
    <t xml:space="preserve">     Siika   Lukumäärä: 3   Yhteispaino: 742   (Suurin: 276 g)</t>
  </si>
  <si>
    <t xml:space="preserve">     Särki   Lukumäärä: 1   Yhteispaino: 50   (Suurin: 50 g)</t>
  </si>
  <si>
    <t xml:space="preserve">     Sorva   Lukumäärä: 3   Yhteispaino: 237   (Suurin: 90 g)</t>
  </si>
  <si>
    <t xml:space="preserve">     Ahven   Lukumäärä: 8   Yhteispaino: 691   (Suurin: 286 g)</t>
  </si>
  <si>
    <t xml:space="preserve">     Siika   Lukumäärä: 2   Yhteispaino: 548   (Suurin: 275 g)</t>
  </si>
  <si>
    <t xml:space="preserve">     Särki   Lukumäärä: 1   Yhteispaino: 62   (Suurin: 62 g)</t>
  </si>
  <si>
    <t xml:space="preserve">     Ahven   Lukumäärä: 5   Yhteispaino: 551   (Suurin: 240 g)</t>
  </si>
  <si>
    <t xml:space="preserve">     Kiiski   Lukumäärä: 2   Yhteispaino: 16   (Suurin: 8 g)</t>
  </si>
  <si>
    <t xml:space="preserve">     Siika   Lukumäärä: 1   Yhteispaino: 334   (Suurin: 334 g)</t>
  </si>
  <si>
    <t xml:space="preserve">     Särki   Lukumäärä: 5   Yhteispaino: 235   (Suurin: 60 g)</t>
  </si>
  <si>
    <t xml:space="preserve">     Sorva   Lukumäärä: 2   Yhteispaino: 154   (Suurin: 83 g)</t>
  </si>
  <si>
    <t xml:space="preserve">     Ahven   Lukumäärä: 10   Yhteispaino: 416   (Suurin: 51 g)</t>
  </si>
  <si>
    <t xml:space="preserve">     Kiiski   Lukumäärä: 14   Yhteispaino: 137   (Suurin: 16 g)</t>
  </si>
  <si>
    <t xml:space="preserve">     Särki   Lukumäärä: 5   Yhteispaino: 323   (Suurin: 77 g)</t>
  </si>
  <si>
    <t xml:space="preserve">     Sorva   Lukumäärä: 3   Yhteispaino: 328   (Suurin: 123 g)</t>
  </si>
  <si>
    <t xml:space="preserve">     Ahven   Lukumäärä: 2   Yhteispaino: 63   (Suurin: 34 g)</t>
  </si>
  <si>
    <t xml:space="preserve">     Kiiski   Lukumäärä: 4   Yhteispaino: 41   (Suurin: 13 g)</t>
  </si>
  <si>
    <t xml:space="preserve">     Siika   Lukumäärä: 3   Yhteispaino: 874   (Suurin: 301 g)</t>
  </si>
  <si>
    <t xml:space="preserve">     Särki   Lukumäärä: 2   Yhteispaino: 133   (Suurin: 74 g)</t>
  </si>
  <si>
    <t xml:space="preserve">     Vidas:</t>
  </si>
  <si>
    <t xml:space="preserve">     Ahven   Lukumäärä: 13   Yhteispaino: 961   (Suurin: 300 g)</t>
  </si>
  <si>
    <t xml:space="preserve">     Särki   Lukumäärä: 1   Yhteispaino: 34   (Suurin: 34 g)</t>
  </si>
  <si>
    <t xml:space="preserve">     Pedro Lat:</t>
  </si>
  <si>
    <t xml:space="preserve">     Ahven   Lukumäärä: 1   Yhteispaino: 487   (Suurin: 487 g)</t>
  </si>
  <si>
    <t xml:space="preserve">     Kiiski   Lukumäärä: 8   Yhteispaino: 85   (Suurin: 15 g)</t>
  </si>
  <si>
    <t xml:space="preserve">     Särki   Lukumäärä: 8   Yhteispaino: 393   (Suurin: 63 g)</t>
  </si>
  <si>
    <t xml:space="preserve">     Ahven   Lukumäärä: 1   Yhteispaino: 304   (Suurin: 304 g)</t>
  </si>
  <si>
    <t xml:space="preserve">     Kiiski   Lukumäärä: 4   Yhteispaino: 58   (Suurin: 18 g)</t>
  </si>
  <si>
    <t xml:space="preserve">     Siika   Lukumäärä: 1   Yhteispaino: 351   (Suurin: 351 g)</t>
  </si>
  <si>
    <t xml:space="preserve">     Särki   Lukumäärä: 2   Yhteispaino: 116   (Suurin: 81 g)</t>
  </si>
  <si>
    <t xml:space="preserve">     Ahven   Lukumäärä: 8   Yhteispaino: 379   (Suurin: 72 g)</t>
  </si>
  <si>
    <t xml:space="preserve">     Kiiski   Lukumäärä: 8   Yhteispaino: 81   (Suurin: 14 g)</t>
  </si>
  <si>
    <t xml:space="preserve">     Siika   Lukumäärä: 1   Yhteispaino: 215   (Suurin: 215 g)</t>
  </si>
  <si>
    <t xml:space="preserve">     Sorva   Lukumäärä: 1   Yhteispaino: 86   (Suurin: 86 g)</t>
  </si>
  <si>
    <t xml:space="preserve">     Terminator:</t>
  </si>
  <si>
    <t xml:space="preserve">     Ahven   Lukumäärä: 3   Yhteispaino: 332   (Suurin: 258 g)</t>
  </si>
  <si>
    <t xml:space="preserve">     Kiiski   Lukumäärä: 2   Yhteispaino: 31   (Suurin: 16 g)</t>
  </si>
  <si>
    <t xml:space="preserve">     Särki   Lukumäärä: 1   Yhteispaino: 72   (Suurin: 72 g)</t>
  </si>
  <si>
    <t xml:space="preserve">     Sorva   Lukumäärä: 3   Yhteispaino: 303   (Suurin: 110 g)</t>
  </si>
  <si>
    <t xml:space="preserve">     janchuks_co  Hauki  903 g</t>
  </si>
  <si>
    <t>[Baltie laci] Pedro Lat [SV]</t>
  </si>
  <si>
    <t>[Baltie laci] janchuks_co [SUG]</t>
  </si>
  <si>
    <t>Vuolasniva. (15.1. 9:20/ 30 min/ Medium / Normal / Normal ice) [13.01.2024 20:38]</t>
  </si>
  <si>
    <t xml:space="preserve">       1. [SOYUZ] SERg [SK]  5155 g </t>
  </si>
  <si>
    <t xml:space="preserve">       2. [Bermudu trijsturis] Ejus [SK]  5036 g </t>
  </si>
  <si>
    <t xml:space="preserve">       3. [TRIO] Vidas [SV]  4999 g </t>
  </si>
  <si>
    <t xml:space="preserve">       4. [SOYUZ] Ded [SUG]  4718 g </t>
  </si>
  <si>
    <t xml:space="preserve">       5. [Baltie Laci] Pedro Lat [SV]  4325 g </t>
  </si>
  <si>
    <t xml:space="preserve">       6. [Karps] Pantera [SV]  4035 g </t>
  </si>
  <si>
    <t xml:space="preserve">       7. [Trio] Terminator [SUG]  3849 g </t>
  </si>
  <si>
    <t xml:space="preserve">       8. [KARPS] kamis [SUG]  3819 g </t>
  </si>
  <si>
    <t xml:space="preserve">       9. [Baltie Laci] osis55 [SK]  3546 g </t>
  </si>
  <si>
    <t xml:space="preserve">       10. [Bermudu trijsturis] WerNeo [SUG]  3207 g </t>
  </si>
  <si>
    <t xml:space="preserve">       11. [Centrinieks] Olgis [SUG]  3088 g </t>
  </si>
  <si>
    <t xml:space="preserve">       12. [Krikumi] ANDO [SV]  2835 g </t>
  </si>
  <si>
    <t xml:space="preserve">       13. [Krikumi] RINA [SK]  2687 g </t>
  </si>
  <si>
    <t xml:space="preserve">      *14. [Bermudu trijsturis] Guntars(Sigulda) [SV]  2559 g </t>
  </si>
  <si>
    <t xml:space="preserve">       15. [Baltie Laci] janchuks_co [SUG]  2237 g </t>
  </si>
  <si>
    <t xml:space="preserve">       16. [Centrinieks] Peecis [SV]  1576 g </t>
  </si>
  <si>
    <t xml:space="preserve">       17. [Centrinieks] Halav4iks_ [SK]  1575 g </t>
  </si>
  <si>
    <t xml:space="preserve">       18. [SOYUZ] vv-35 [SV]  1256 g </t>
  </si>
  <si>
    <t xml:space="preserve">       19. [Krikumi] papa lv [SUG]  1179 g </t>
  </si>
  <si>
    <t xml:space="preserve">       20. [Karps] SHARPS [SK]  813 g </t>
  </si>
  <si>
    <t xml:space="preserve">       21. Kristjuha  0 g (disq)</t>
  </si>
  <si>
    <t xml:space="preserve">       22. [KNAB] Ivars1963  0 g </t>
  </si>
  <si>
    <t xml:space="preserve">     Rautu   Lukumäärä: 5   Yhteispaino: 2559   (Suurin: 785 g)</t>
  </si>
  <si>
    <t xml:space="preserve">     Rautu   Lukumäärä: 24   Yhteispaino: 3785   (Suurin: 704 g)</t>
  </si>
  <si>
    <t xml:space="preserve">     Harjus   Lukumäärä: 2   Yhteispaino: 637   (Suurin: 407 g)</t>
  </si>
  <si>
    <t xml:space="preserve">     Siika   Lukumäärä: 3   Yhteispaino: 733   (Suurin: 267 g)</t>
  </si>
  <si>
    <t xml:space="preserve">     Rautu   Lukumäärä: 47   Yhteispaino: 5036   (Suurin: 627 g)</t>
  </si>
  <si>
    <t xml:space="preserve">     Rautu   Lukumäärä: 13   Yhteispaino: 4999   (Suurin: 961 g)</t>
  </si>
  <si>
    <t xml:space="preserve">     Harjus   Lukumäärä: 11   Yhteispaino: 3020   (Suurin: 348 g)</t>
  </si>
  <si>
    <t xml:space="preserve">     Siika   Lukumäärä: 5   Yhteispaino: 1698   (Suurin: 569 g)</t>
  </si>
  <si>
    <t xml:space="preserve">     Rautu   Lukumäärä: 14   Yhteispaino: 4325   (Suurin: 443 g)</t>
  </si>
  <si>
    <t xml:space="preserve">     Harjus   Lukumäärä: 13   Yhteispaino: 2983   (Suurin: 297 g)</t>
  </si>
  <si>
    <t xml:space="preserve">     Siika   Lukumäärä: 5   Yhteispaino: 1052   (Suurin: 314 g)</t>
  </si>
  <si>
    <t xml:space="preserve">     Hauki   Lukumäärä: 1   Yhteispaino: 1031   (Suurin: 1031 g)</t>
  </si>
  <si>
    <t xml:space="preserve">     Rautu   Lukumäärä: 1   Yhteispaino: 183   (Suurin: 183 g)</t>
  </si>
  <si>
    <t xml:space="preserve">     Harjus   Lukumäärä: 9   Yhteispaino: 2635   (Suurin: 457 g)</t>
  </si>
  <si>
    <t xml:space="preserve">     Harjus   Lukumäärä: 6   Yhteispaino: 1865   (Suurin: 430 g)</t>
  </si>
  <si>
    <t xml:space="preserve">     Siika   Lukumäärä: 8   Yhteispaino: 1954   (Suurin: 588 g)</t>
  </si>
  <si>
    <t xml:space="preserve">     Rautu   Lukumäärä: 31   Yhteispaino: 3546   (Suurin: 185 g)</t>
  </si>
  <si>
    <t xml:space="preserve">     Harjus   Lukumäärä: 8   Yhteispaino: 2731   (Suurin: 417 g)</t>
  </si>
  <si>
    <t xml:space="preserve">     Siika   Lukumäärä: 1   Yhteispaino: 476   (Suurin: 476 g)</t>
  </si>
  <si>
    <t xml:space="preserve">     Taimen   Lukumäärä: 1   Yhteispaino: 801   (Suurin: 801 g)</t>
  </si>
  <si>
    <t xml:space="preserve">     Harjus   Lukumäärä: 9   Yhteispaino: 2287   (Suurin: 325 g)</t>
  </si>
  <si>
    <t xml:space="preserve">     Rautu   Lukumäärä: 8   Yhteispaino: 2835   (Suurin: 763 g)</t>
  </si>
  <si>
    <t xml:space="preserve">     Harjus   Lukumäärä: 9   Yhteispaino: 2687   (Suurin: 381 g)</t>
  </si>
  <si>
    <t xml:space="preserve">     Rautu   Lukumäärä: 1   Yhteispaino: 126   (Suurin: 126 g)</t>
  </si>
  <si>
    <t xml:space="preserve">     Harjus   Lukumäärä: 8   Yhteispaino: 2111   (Suurin: 323 g)</t>
  </si>
  <si>
    <t xml:space="preserve">     Rautu   Lukumäärä: 4   Yhteispaino: 1576   (Suurin: 668 g)</t>
  </si>
  <si>
    <t xml:space="preserve">     Harjus   Lukumäärä: 2   Yhteispaino: 552   (Suurin: 324 g)</t>
  </si>
  <si>
    <t xml:space="preserve">     Siika   Lukumäärä: 7   Yhteispaino: 1023   (Suurin: 236 g)</t>
  </si>
  <si>
    <t xml:space="preserve">     Rautu   Lukumäärä: 3   Yhteispaino: 1256   (Suurin: 644 g)</t>
  </si>
  <si>
    <t xml:space="preserve">     Rautu   Lukumäärä: 1   Yhteispaino: 125   (Suurin: 125 g)</t>
  </si>
  <si>
    <t xml:space="preserve">     Harjus   Lukumäärä: 4   Yhteispaino: 1054   (Suurin: 293 g)</t>
  </si>
  <si>
    <t xml:space="preserve">     Harjus   Lukumäärä: 3   Yhteispaino: 813   (Suurin: 304 g)</t>
  </si>
  <si>
    <t xml:space="preserve">     Terminator  Hauki  1031 g</t>
  </si>
  <si>
    <t>Venetjoen tekojärvi. (17.3. 9:20/ 30 min/ Medium / All species / Normal ice) [13.01.2024 21:15]</t>
  </si>
  <si>
    <t xml:space="preserve">       1. [TRIO] Vidas [SV]  14208 g </t>
  </si>
  <si>
    <t xml:space="preserve">      *2. [Bermudu trijsturis] Guntars(Sigulda) [SV]  10259 g </t>
  </si>
  <si>
    <t xml:space="preserve">       3. [Baltie Laci] Pedro Lat [SV]  8591 g </t>
  </si>
  <si>
    <t xml:space="preserve">       4. [SOYUZ] Ded [SUG]  8578 g </t>
  </si>
  <si>
    <t xml:space="preserve">       5. [Centrinieks] Halav4iks_ [SK]  8543 g </t>
  </si>
  <si>
    <t xml:space="preserve">       6. [KARPS] kamis [SUG]  6993 g </t>
  </si>
  <si>
    <t xml:space="preserve">       7. [SOYUZ] SERg [SK]  6605 g </t>
  </si>
  <si>
    <t xml:space="preserve">       8. [Baltie Laci] osis55 [SK]  6268 g </t>
  </si>
  <si>
    <t xml:space="preserve">       9. [Karps] Pantera [SV]  6105 g </t>
  </si>
  <si>
    <t xml:space="preserve">       10. [Trio] Terminator [SUG]  5990 g </t>
  </si>
  <si>
    <t xml:space="preserve">       11. [Centrinieks] Olgis [SUG]  5726 g </t>
  </si>
  <si>
    <t xml:space="preserve">       12. [Karps] SHARPS [SK]  5707 g </t>
  </si>
  <si>
    <t xml:space="preserve">       13. [Bermudu trijsturis] Ejus [SK]  5463 g </t>
  </si>
  <si>
    <t xml:space="preserve">       14. [Krikumi] papa lv [SUG]  5020 g </t>
  </si>
  <si>
    <t xml:space="preserve">       15. [Bermudu trijsturis] WerNeo [SUG]  4657 g </t>
  </si>
  <si>
    <t xml:space="preserve">       16. [SOYUZ] vv-35 [SV]  4285 g </t>
  </si>
  <si>
    <t xml:space="preserve">       17. [Krikumi] RINA [SK]  3832 g </t>
  </si>
  <si>
    <t xml:space="preserve">       18. [Baltie Laci] janchuks_co [SUG]  3549 g </t>
  </si>
  <si>
    <t xml:space="preserve">       19. [Centrinieks] Peecis [SV]  3323 g </t>
  </si>
  <si>
    <t xml:space="preserve">       20. [KNAB] Ivars1963  2933 g </t>
  </si>
  <si>
    <t xml:space="preserve">       21. [Krikumi] ANDO [SV]  2650 g </t>
  </si>
  <si>
    <t xml:space="preserve">       22. [Karps] &lt;- Pantera [SV]  0 g </t>
  </si>
  <si>
    <t xml:space="preserve">       23. &lt;- Kristjuha  0 g (disq)</t>
  </si>
  <si>
    <t xml:space="preserve">     Ahven   Lukumäärä: 28   Yhteispaino: 5801   (Suurin: 947 g)</t>
  </si>
  <si>
    <t xml:space="preserve">     Kiiski   Lukumäärä: 2   Yhteispaino: 88   (Suurin: 63 g)</t>
  </si>
  <si>
    <t xml:space="preserve">     Hauki   Lukumäärä: 3   Yhteispaino: 2644   (Suurin: 1427 g)</t>
  </si>
  <si>
    <t xml:space="preserve">     Särki   Lukumäärä: 3   Yhteispaino: 201   (Suurin: 81 g)</t>
  </si>
  <si>
    <t xml:space="preserve">     Lahna   Lukumäärä: 3   Yhteispaino: 1525   (Suurin: 1101 g)</t>
  </si>
  <si>
    <t xml:space="preserve">     Ahven   Lukumäärä: 36   Yhteispaino: 11695   (Suurin: 676 g)</t>
  </si>
  <si>
    <t xml:space="preserve">     Särki   Lukumäärä: 4   Yhteispaino: 333   (Suurin: 105 g)</t>
  </si>
  <si>
    <t xml:space="preserve">     Lahna   Lukumäärä: 8   Yhteispaino: 2180   (Suurin: 318 g)</t>
  </si>
  <si>
    <t xml:space="preserve">     Ahven   Lukumäärä: 32   Yhteispaino: 7246   (Suurin: 1065 g)</t>
  </si>
  <si>
    <t xml:space="preserve">     Kiiski   Lukumäärä: 5   Yhteispaino: 270   (Suurin: 94 g)</t>
  </si>
  <si>
    <t xml:space="preserve">     Lahna   Lukumäärä: 3   Yhteispaino: 1075   (Suurin: 404 g)</t>
  </si>
  <si>
    <t xml:space="preserve">     Ahven   Lukumäärä: 38   Yhteispaino: 7014   (Suurin: 778 g)</t>
  </si>
  <si>
    <t xml:space="preserve">     Kiiski   Lukumäärä: 5   Yhteispaino: 235   (Suurin: 62 g)</t>
  </si>
  <si>
    <t xml:space="preserve">     Hauki   Lukumäärä: 1   Yhteispaino: 580   (Suurin: 580 g)</t>
  </si>
  <si>
    <t xml:space="preserve">     Särki   Lukumäärä: 5   Yhteispaino: 319   (Suurin: 123 g)</t>
  </si>
  <si>
    <t xml:space="preserve">     Lahna   Lukumäärä: 3   Yhteispaino: 430   (Suurin: 221 g)</t>
  </si>
  <si>
    <t xml:space="preserve">     Ahven   Lukumäärä: 25   Yhteispaino: 7297   (Suurin: 492 g)</t>
  </si>
  <si>
    <t xml:space="preserve">     Kiiski   Lukumäärä: 1   Yhteispaino: 31   (Suurin: 31 g)</t>
  </si>
  <si>
    <t xml:space="preserve">     Hauki   Lukumäärä: 2   Yhteispaino: 1051   (Suurin: 562 g)</t>
  </si>
  <si>
    <t xml:space="preserve">     Lahna   Lukumäärä: 1   Yhteispaino: 164   (Suurin: 164 g)</t>
  </si>
  <si>
    <t xml:space="preserve">     Ahven   Lukumäärä: 29   Yhteispaino: 5973   (Suurin: 567 g)</t>
  </si>
  <si>
    <t xml:space="preserve">     Hauki   Lukumäärä: 1   Yhteispaino: 908   (Suurin: 908 g)</t>
  </si>
  <si>
    <t xml:space="preserve">     Särki   Lukumäärä: 3   Yhteispaino: 112   (Suurin: 46 g)</t>
  </si>
  <si>
    <t xml:space="preserve">     Ahven   Lukumäärä: 17   Yhteispaino: 5016   (Suurin: 551 g)</t>
  </si>
  <si>
    <t xml:space="preserve">     Kiiski   Lukumäärä: 10   Yhteispaino: 335   (Suurin: 49 g)</t>
  </si>
  <si>
    <t xml:space="preserve">     Hauki   Lukumäärä: 2   Yhteispaino: 1122   (Suurin: 608 g)</t>
  </si>
  <si>
    <t xml:space="preserve">     Lahna   Lukumäärä: 1   Yhteispaino: 132   (Suurin: 132 g)</t>
  </si>
  <si>
    <t xml:space="preserve">     Ahven   Lukumäärä: 28   Yhteispaino: 4421   (Suurin: 496 g)</t>
  </si>
  <si>
    <t xml:space="preserve">     Kiiski   Lukumäärä: 15   Yhteispaino: 722   (Suurin: 82 g)</t>
  </si>
  <si>
    <t xml:space="preserve">     Hauki   Lukumäärä: 2   Yhteispaino: 935   (Suurin: 484 g)</t>
  </si>
  <si>
    <t xml:space="preserve">     Särki   Lukumäärä: 5   Yhteispaino: 190   (Suurin: 41 g)</t>
  </si>
  <si>
    <t xml:space="preserve">     Ahven   Lukumäärä: 16   Yhteispaino: 3915   (Suurin: 705 g)</t>
  </si>
  <si>
    <t xml:space="preserve">     Kiiski   Lukumäärä: 6   Yhteispaino: 339   (Suurin: 68 g)</t>
  </si>
  <si>
    <t xml:space="preserve">     Hauki   Lukumäärä: 3   Yhteispaino: 1443   (Suurin: 561 g)</t>
  </si>
  <si>
    <t xml:space="preserve">     Särki   Lukumäärä: 3   Yhteispaino: 106   (Suurin: 43 g)</t>
  </si>
  <si>
    <t xml:space="preserve">     Lahna   Lukumäärä: 3   Yhteispaino: 302   (Suurin: 107 g)</t>
  </si>
  <si>
    <t xml:space="preserve">     Ahven   Lukumäärä: 15   Yhteispaino: 1545   (Suurin: 255 g)</t>
  </si>
  <si>
    <t xml:space="preserve">     Kiiski   Lukumäärä: 3   Yhteispaino: 216   (Suurin: 99 g)</t>
  </si>
  <si>
    <t xml:space="preserve">     Hauki   Lukumäärä: 2   Yhteispaino: 2445   (Suurin: 1406 g)</t>
  </si>
  <si>
    <t xml:space="preserve">     Särki   Lukumäärä: 6   Yhteispaino: 550   (Suurin: 154 g)</t>
  </si>
  <si>
    <t xml:space="preserve">     Lahna   Lukumäärä: 5   Yhteispaino: 1234   (Suurin: 331 g)</t>
  </si>
  <si>
    <t xml:space="preserve">     Ahven   Lukumäärä: 35   Yhteispaino: 4674   (Suurin: 647 g)</t>
  </si>
  <si>
    <t xml:space="preserve">     Särki   Lukumäärä: 2   Yhteispaino: 214   (Suurin: 107 g)</t>
  </si>
  <si>
    <t xml:space="preserve">     Lahna   Lukumäärä: 3   Yhteispaino: 838   (Suurin: 321 g)</t>
  </si>
  <si>
    <t xml:space="preserve">     Ahven   Lukumäärä: 19   Yhteispaino: 4901   (Suurin: 554 g)</t>
  </si>
  <si>
    <t xml:space="preserve">     Kiiski   Lukumäärä: 12   Yhteispaino: 687   (Suurin: 91 g)</t>
  </si>
  <si>
    <t xml:space="preserve">     Särki   Lukumäärä: 3   Yhteispaino: 119   (Suurin: 43 g)</t>
  </si>
  <si>
    <t xml:space="preserve">     Ahven   Lukumäärä: 45   Yhteispaino: 4900   (Suurin: 444 g)</t>
  </si>
  <si>
    <t xml:space="preserve">     Kiiski   Lukumäärä: 4   Yhteispaino: 188   (Suurin: 55 g)</t>
  </si>
  <si>
    <t xml:space="preserve">     Särki   Lukumäärä: 10   Yhteispaino: 375   (Suurin: 47 g)</t>
  </si>
  <si>
    <t xml:space="preserve">     Ahven   Lukumäärä: 9   Yhteispaino: 2586   (Suurin: 591 g)</t>
  </si>
  <si>
    <t xml:space="preserve">     Kiiski   Lukumäärä: 4   Yhteispaino: 224   (Suurin: 82 g)</t>
  </si>
  <si>
    <t xml:space="preserve">     Hauki   Lukumäärä: 2   Yhteispaino: 1383   (Suurin: 920 g)</t>
  </si>
  <si>
    <t xml:space="preserve">     Särki   Lukumäärä: 2   Yhteispaino: 181   (Suurin: 105 g)</t>
  </si>
  <si>
    <t xml:space="preserve">     Lahna   Lukumäärä: 2   Yhteispaino: 646   (Suurin: 527 g)</t>
  </si>
  <si>
    <t xml:space="preserve">     Ahven   Lukumäärä: 25   Yhteispaino: 3560   (Suurin: 499 g)</t>
  </si>
  <si>
    <t xml:space="preserve">     Kiiski   Lukumäärä: 3   Yhteispaino: 181   (Suurin: 68 g)</t>
  </si>
  <si>
    <t xml:space="preserve">     Hauki   Lukumäärä: 2   Yhteispaino: 781   (Suurin: 400 g)</t>
  </si>
  <si>
    <t xml:space="preserve">     Särki   Lukumäärä: 4   Yhteispaino: 135   (Suurin: 47 g)</t>
  </si>
  <si>
    <t xml:space="preserve">     Ahven   Lukumäärä: 19   Yhteispaino: 1870   (Suurin: 817 g)</t>
  </si>
  <si>
    <t xml:space="preserve">     Lahna   Lukumäärä: 7   Yhteispaino: 2415   (Suurin: 473 g)</t>
  </si>
  <si>
    <t xml:space="preserve">     Ahven   Lukumäärä: 16   Yhteispaino: 1888   (Suurin: 350 g)</t>
  </si>
  <si>
    <t xml:space="preserve">     Hauki   Lukumäärä: 2   Yhteispaino: 1503   (Suurin: 1004 g)</t>
  </si>
  <si>
    <t xml:space="preserve">     Särki   Lukumäärä: 11   Yhteispaino: 441   (Suurin: 56 g)</t>
  </si>
  <si>
    <t xml:space="preserve">     Ahven   Lukumäärä: 11   Yhteispaino: 2052   (Suurin: 299 g)</t>
  </si>
  <si>
    <t xml:space="preserve">     Kiiski   Lukumäärä: 6   Yhteispaino: 281   (Suurin: 67 g)</t>
  </si>
  <si>
    <t xml:space="preserve">     Hauki   Lukumäärä: 2   Yhteispaino: 876   (Suurin: 456 g)</t>
  </si>
  <si>
    <t xml:space="preserve">     Särki   Lukumäärä: 5   Yhteispaino: 192   (Suurin: 48 g)</t>
  </si>
  <si>
    <t xml:space="preserve">     Lahna   Lukumäärä: 2   Yhteispaino: 148   (Suurin: 100 g)</t>
  </si>
  <si>
    <t xml:space="preserve">     Ahven   Lukumäärä: 12   Yhteispaino: 2120   (Suurin: 917 g)</t>
  </si>
  <si>
    <t xml:space="preserve">     Kiiski   Lukumäärä: 5   Yhteispaino: 234   (Suurin: 59 g)</t>
  </si>
  <si>
    <t xml:space="preserve">     Hauki   Lukumäärä: 1   Yhteispaino: 756   (Suurin: 756 g)</t>
  </si>
  <si>
    <t xml:space="preserve">     Särki   Lukumäärä: 1   Yhteispaino: 42   (Suurin: 42 g)</t>
  </si>
  <si>
    <t xml:space="preserve">     Lahna   Lukumäärä: 1   Yhteispaino: 171   (Suurin: 171 g)</t>
  </si>
  <si>
    <t xml:space="preserve">     Ivars1963:</t>
  </si>
  <si>
    <t xml:space="preserve">     Ahven   Lukumäärä: 11   Yhteispaino: 1980   (Suurin: 442 g)</t>
  </si>
  <si>
    <t xml:space="preserve">     Kiiski   Lukumäärä: 13   Yhteispaino: 723   (Suurin: 91 g)</t>
  </si>
  <si>
    <t xml:space="preserve">     Särki   Lukumäärä: 6   Yhteispaino: 230   (Suurin: 46 g)</t>
  </si>
  <si>
    <t xml:space="preserve">     Ahven   Lukumäärä: 14   Yhteispaino: 2110   (Suurin: 306 g)</t>
  </si>
  <si>
    <t xml:space="preserve">     Kiiski   Lukumäärä: 6   Yhteispaino: 295   (Suurin: 67 g)</t>
  </si>
  <si>
    <t xml:space="preserve">     Särki   Lukumäärä: 5   Yhteispaino: 245   (Suurin: 85 g)</t>
  </si>
  <si>
    <t xml:space="preserve">     &lt;- Pantera:</t>
  </si>
  <si>
    <t xml:space="preserve">     Guntars(Sigulda)  Hauki  1427 g</t>
  </si>
  <si>
    <t>[Krikumi] RINA LV [SK]</t>
  </si>
  <si>
    <t>[Centrinieks] Halav4iks_ [SK]</t>
  </si>
  <si>
    <t>[Centrinieks] Olgis [SUG]</t>
  </si>
  <si>
    <t>[Centrinieks] Peecis [SV]</t>
  </si>
  <si>
    <t>[TRIO] Vidas [SV]</t>
  </si>
  <si>
    <t>[Trio] Terminator [SUG]</t>
  </si>
  <si>
    <t>Baltie Laci</t>
  </si>
  <si>
    <t>Trio</t>
  </si>
  <si>
    <t>6. vieta - 4 pt</t>
  </si>
  <si>
    <t>7. vieta - 3 pt</t>
  </si>
  <si>
    <t>Rudd</t>
  </si>
  <si>
    <t>Sorva</t>
  </si>
  <si>
    <t>RB Trout</t>
  </si>
  <si>
    <t>Kirjolohi</t>
  </si>
  <si>
    <t>Whitefish</t>
  </si>
  <si>
    <t>Siika</t>
  </si>
  <si>
    <t>Harjus</t>
  </si>
  <si>
    <t>Grayling</t>
  </si>
  <si>
    <t>Trio (Vidas, Terminator, ….)</t>
  </si>
  <si>
    <r>
      <t xml:space="preserve">Trio </t>
    </r>
    <r>
      <rPr>
        <sz val="10"/>
        <rFont val="Arial"/>
        <family val="2"/>
      </rPr>
      <t>(Vidas, Terminator, ….)</t>
    </r>
  </si>
  <si>
    <t>[Baltie laci] osis55 [SK]</t>
  </si>
  <si>
    <t>Baltie Laci (Pedro Lat, janchuks_co, Osis55)</t>
  </si>
  <si>
    <r>
      <t xml:space="preserve">Baltie Laci </t>
    </r>
    <r>
      <rPr>
        <sz val="10"/>
        <rFont val="Arial"/>
        <family val="2"/>
      </rPr>
      <t>(Pedro Lat, janchuks_co, Osis55)</t>
    </r>
  </si>
  <si>
    <t>Komandu kopvērtējums (pēc 2. kārtas)</t>
  </si>
  <si>
    <t>"Trīs pret trīs" 3. kārta.</t>
  </si>
  <si>
    <t>Komandu kopvērtējums (pēc 3. kārtas)</t>
  </si>
  <si>
    <t>Hossalaslammet (2-1, all, 30), spec. – Whitefish,</t>
  </si>
  <si>
    <t>Iso-Ruhijarvi (3-1, all, 30), spec. – Roach, Ruffe,</t>
  </si>
  <si>
    <t>Mantilahti (3-1, all, 30), spec. – Slv. bream.</t>
  </si>
  <si>
    <t>Rufe</t>
  </si>
  <si>
    <t>kiiski</t>
  </si>
  <si>
    <t>[Trio] Lydeka [SK]</t>
  </si>
  <si>
    <t>[Centrinieks] Olgis [SV]</t>
  </si>
  <si>
    <t>Trio (Vidas, Terminator,Lydeka)</t>
  </si>
  <si>
    <t>[Centrinieks] Peecis [SK]</t>
  </si>
  <si>
    <t>[Centrinieks] Halav4iks_ [SUG]</t>
  </si>
  <si>
    <t>Hossalaislammet. (8.1. 9:20/ 30 min/ Medium / All species / Normal ice) [20.01.2024 20:01]</t>
  </si>
  <si>
    <t xml:space="preserve">      *1. [Bermudu trijsturis] Guntars(Sigulda) [SV]  6424 g </t>
  </si>
  <si>
    <t xml:space="preserve">       2. [KARPS] kamis [SUG]  4679 g </t>
  </si>
  <si>
    <t xml:space="preserve">       3. [Trio] Terminator [SUG]  3520 g </t>
  </si>
  <si>
    <t xml:space="preserve">       4. [TRIO] Vidas [SV]  2764 g </t>
  </si>
  <si>
    <t xml:space="preserve">       5. [Krikumi] ANDO [SV]  2320 g </t>
  </si>
  <si>
    <t xml:space="preserve">       6. [SOYUZ] vv-35 [SV]  2021 g </t>
  </si>
  <si>
    <t xml:space="preserve">       7. [SOYUZ] Ded [SUG]  1792 g </t>
  </si>
  <si>
    <t xml:space="preserve">       8. [Baltie Laci] osis55 [SK]  1765 g </t>
  </si>
  <si>
    <t xml:space="preserve">       9. [Karps] Pantera [SV]  1414 g </t>
  </si>
  <si>
    <t xml:space="preserve">       10. [Centrinieks] Olgis [SV]  1136 g </t>
  </si>
  <si>
    <t xml:space="preserve">       11. [Bermudu trijsturis] Ejus [SK]  1051 g </t>
  </si>
  <si>
    <t xml:space="preserve">       12. [Baltie Laci] Pedro Lat [SV]  840 g </t>
  </si>
  <si>
    <t xml:space="preserve">       13. [Baltie Laci] janchuks_co [SUG]  651 g </t>
  </si>
  <si>
    <t xml:space="preserve">       14. [Trio] Lydeka [SK]  362 g </t>
  </si>
  <si>
    <t xml:space="preserve">       15. [Bermudu trijsturis] WerNeo [SUG]  180 g </t>
  </si>
  <si>
    <t xml:space="preserve">       16. [Centrinieks] Peecis [SK]  139 g </t>
  </si>
  <si>
    <t xml:space="preserve">       17. [Karps] sharps [SK]  94 g </t>
  </si>
  <si>
    <t xml:space="preserve">       18. [SOYUZ] SERg [SK]  40 g </t>
  </si>
  <si>
    <t xml:space="preserve">       19. Purvs  0 g </t>
  </si>
  <si>
    <t xml:space="preserve">     Ahven   Lukumäärä: 2   Yhteispaino: 190   (Suurin: 101 g)</t>
  </si>
  <si>
    <t xml:space="preserve">     Kirjolohi   Lukumäärä: 2   Yhteispaino: 3856   (Suurin: 2097 g)</t>
  </si>
  <si>
    <t xml:space="preserve">     Siika   Lukumäärä: 6   Yhteispaino: 2378   (Suurin: 474 g)</t>
  </si>
  <si>
    <t xml:space="preserve">     Ahven   Lukumäärä: 4   Yhteispaino: 1041   (Suurin: 355 g)</t>
  </si>
  <si>
    <t xml:space="preserve">     Hauki   Lukumäärä: 1   Yhteispaino: 1364   (Suurin: 1364 g)</t>
  </si>
  <si>
    <t xml:space="preserve">     Kirjolohi   Lukumäärä: 1   Yhteispaino: 881   (Suurin: 881 g)</t>
  </si>
  <si>
    <t xml:space="preserve">     Siika   Lukumäärä: 4   Yhteispaino: 1393   (Suurin: 427 g)</t>
  </si>
  <si>
    <t xml:space="preserve">     Ahven   Lukumäärä: 11   Yhteispaino: 502   (Suurin: 68 g)</t>
  </si>
  <si>
    <t xml:space="preserve">     Kiiski   Lukumäärä: 1   Yhteispaino: 22   (Suurin: 22 g)</t>
  </si>
  <si>
    <t xml:space="preserve">     Hauki   Lukumäärä: 2   Yhteispaino: 1799   (Suurin: 904 g)</t>
  </si>
  <si>
    <t xml:space="preserve">     Kirjolohi   Lukumäärä: 1   Yhteispaino: 835   (Suurin: 835 g)</t>
  </si>
  <si>
    <t xml:space="preserve">     Siika   Lukumäärä: 1   Yhteispaino: 362   (Suurin: 362 g)</t>
  </si>
  <si>
    <t xml:space="preserve">     Kirjolohi   Lukumäärä: 3   Yhteispaino: 2764   (Suurin: 1059 g)</t>
  </si>
  <si>
    <t xml:space="preserve">     Ahven   Lukumäärä: 2   Yhteispaino: 129   (Suurin: 65 g)</t>
  </si>
  <si>
    <t xml:space="preserve">     Siika   Lukumäärä: 5   Yhteispaino: 2191   (Suurin: 494 g)</t>
  </si>
  <si>
    <t xml:space="preserve">     Ahven   Lukumäärä: 10   Yhteispaino: 363   (Suurin: 45 g)</t>
  </si>
  <si>
    <t xml:space="preserve">     Kirjolohi   Lukumäärä: 2   Yhteispaino: 1607   (Suurin: 806 g)</t>
  </si>
  <si>
    <t xml:space="preserve">     Särki   Lukumäärä: 2   Yhteispaino: 51   (Suurin: 28 g)</t>
  </si>
  <si>
    <t xml:space="preserve">     Ahven   Lukumäärä: 1   Yhteispaino: 58   (Suurin: 58 g)</t>
  </si>
  <si>
    <t xml:space="preserve">     Kiiski   Lukumäärä: 1   Yhteispaino: 19   (Suurin: 19 g)</t>
  </si>
  <si>
    <t xml:space="preserve">     Siika   Lukumäärä: 4   Yhteispaino: 1715   (Suurin: 476 g)</t>
  </si>
  <si>
    <t xml:space="preserve">     Ahven   Lukumäärä: 20   Yhteispaino: 763   (Suurin: 47 g)</t>
  </si>
  <si>
    <t xml:space="preserve">     Kiiski   Lukumäärä: 4   Yhteispaino: 67   (Suurin: 21 g)</t>
  </si>
  <si>
    <t xml:space="preserve">     Kirjolohi   Lukumäärä: 1   Yhteispaino: 854   (Suurin: 854 g)</t>
  </si>
  <si>
    <t xml:space="preserve">     Särki   Lukumäärä: 3   Yhteispaino: 81   (Suurin: 31 g)</t>
  </si>
  <si>
    <t xml:space="preserve">     Ahven   Lukumäärä: 2   Yhteispaino: 530   (Suurin: 340 g)</t>
  </si>
  <si>
    <t xml:space="preserve">     Kirjolohi   Lukumäärä: 1   Yhteispaino: 884   (Suurin: 884 g)</t>
  </si>
  <si>
    <t xml:space="preserve">     Ahven   Lukumäärä: 1   Yhteispaino: 30   (Suurin: 30 g)</t>
  </si>
  <si>
    <t xml:space="preserve">     Siika   Lukumäärä: 1   Yhteispaino: 225   (Suurin: 225 g)</t>
  </si>
  <si>
    <t xml:space="preserve">     Ahven   Lukumäärä: 7   Yhteispaino: 471   (Suurin: 218 g)</t>
  </si>
  <si>
    <t xml:space="preserve">     Kiiski   Lukumäärä: 6   Yhteispaino: 85   (Suurin: 22 g)</t>
  </si>
  <si>
    <t xml:space="preserve">     Siika   Lukumäärä: 1   Yhteispaino: 495   (Suurin: 495 g)</t>
  </si>
  <si>
    <t xml:space="preserve">     Siika   Lukumäärä: 2   Yhteispaino: 840   (Suurin: 447 g)</t>
  </si>
  <si>
    <t xml:space="preserve">     Ahven   Lukumäärä: 2   Yhteispaino: 73   (Suurin: 45 g)</t>
  </si>
  <si>
    <t xml:space="preserve">     Kiiski   Lukumäärä: 1   Yhteispaino: 18   (Suurin: 18 g)</t>
  </si>
  <si>
    <t xml:space="preserve">     Siika   Lukumäärä: 1   Yhteispaino: 496   (Suurin: 496 g)</t>
  </si>
  <si>
    <t xml:space="preserve">     Särki   Lukumäärä: 3   Yhteispaino: 64   (Suurin: 25 g)</t>
  </si>
  <si>
    <t xml:space="preserve">     Lydeka:</t>
  </si>
  <si>
    <t xml:space="preserve">     Ahven   Lukumäärä: 6   Yhteispaino: 259   (Suurin: 75 g)</t>
  </si>
  <si>
    <t xml:space="preserve">     Kiiski   Lukumäärä: 7   Yhteispaino: 103   (Suurin: 18 g)</t>
  </si>
  <si>
    <t xml:space="preserve">     Ahven   Lukumäärä: 3   Yhteispaino: 180   (Suurin: 80 g)</t>
  </si>
  <si>
    <t xml:space="preserve">     Ahven   Lukumäärä: 2   Yhteispaino: 93   (Suurin: 70 g)</t>
  </si>
  <si>
    <t xml:space="preserve">     Kiiski   Lukumäärä: 3   Yhteispaino: 46   (Suurin: 19 g)</t>
  </si>
  <si>
    <t xml:space="preserve">     sharps:</t>
  </si>
  <si>
    <t xml:space="preserve">     Ahven   Lukumäärä: 2   Yhteispaino: 49   (Suurin: 29 g)</t>
  </si>
  <si>
    <t xml:space="preserve">     Kiiski   Lukumäärä: 3   Yhteispaino: 45   (Suurin: 19 g)</t>
  </si>
  <si>
    <t xml:space="preserve">     Kiiski   Lukumäärä: 3   Yhteispaino: 40   (Suurin: 16 g)</t>
  </si>
  <si>
    <t xml:space="preserve">     Purvs:</t>
  </si>
  <si>
    <t xml:space="preserve">     Guntars(Sigulda)  Kirjolohi  2097 g</t>
  </si>
  <si>
    <t>Iso-Ruuhijärvi. (15.3. 9:20/ 30 min/ Medium / All species / Normal ice) [20.01.2024 20:38]</t>
  </si>
  <si>
    <t xml:space="preserve">       1. [Krikumi] ANDO [SV]  6238 g </t>
  </si>
  <si>
    <t xml:space="preserve">       2. [Centrinieks] Olgis [SV]  4966 g </t>
  </si>
  <si>
    <t xml:space="preserve">      *3. [Bermudu trijsturis] Guntars(Sigulda) [SV]  3894 g </t>
  </si>
  <si>
    <t xml:space="preserve">       4. [SOYUZ] vv-35 [SV]  3655 g </t>
  </si>
  <si>
    <t xml:space="preserve">       5. [Karps] Pantera [SV]  3599 g </t>
  </si>
  <si>
    <t xml:space="preserve">       6. [Baltie Laci] janchuks_co [SUG]  3240 g </t>
  </si>
  <si>
    <t xml:space="preserve">       7. [Centrinieks] Peecis [SK]  2943 g </t>
  </si>
  <si>
    <t xml:space="preserve">       8. [Krikumi] RINA [SK]  2773 g </t>
  </si>
  <si>
    <t xml:space="preserve">       9. [TRIO] Vidas [SV]  2737 g </t>
  </si>
  <si>
    <t xml:space="preserve">       10. [Baltie Laci] osis55 [SK]  2122 g </t>
  </si>
  <si>
    <t xml:space="preserve">       11. [SOYUZ] SERg [SK]  1949 g </t>
  </si>
  <si>
    <t xml:space="preserve">       12. [Baltie Laci] Pedro Lat [SV]  1844 g </t>
  </si>
  <si>
    <t xml:space="preserve">       13. [Trio] Lydeka [SK]  1806 g </t>
  </si>
  <si>
    <t xml:space="preserve">       14. [SOYUZ] Ded [SUG]  1722 g </t>
  </si>
  <si>
    <t xml:space="preserve">       15. [KARPS] kamis [SUG]  1631 g </t>
  </si>
  <si>
    <t xml:space="preserve">       16. [Bermudu trijsturis] Ejus [SK]  1428 g </t>
  </si>
  <si>
    <t xml:space="preserve">       17. [Trio] Terminator [SUG]  1408 g </t>
  </si>
  <si>
    <t xml:space="preserve">       18. [Bermudu trijsturis] WerNeo [SUG]  1384 g </t>
  </si>
  <si>
    <t xml:space="preserve">       19. [Karps] sharps [SK]  395 g </t>
  </si>
  <si>
    <t xml:space="preserve">       20. Purvs  0 g </t>
  </si>
  <si>
    <t xml:space="preserve">     Kiiski   Lukumäärä: 4   Yhteispaino: 144   (Suurin: 44 g)</t>
  </si>
  <si>
    <t xml:space="preserve">     Kirjolohi   Lukumäärä: 2   Yhteispaino: 2805   (Suurin: 1541 g)</t>
  </si>
  <si>
    <t xml:space="preserve">     Siika   Lukumäärä: 5   Yhteispaino: 487   (Suurin: 123 g)</t>
  </si>
  <si>
    <t xml:space="preserve">     Särki   Lukumäärä: 9   Yhteispaino: 420   (Suurin: 74 g)</t>
  </si>
  <si>
    <t xml:space="preserve">     Kirjolohi   Lukumäärä: 2   Yhteispaino: 3760   (Suurin: 2250 g)</t>
  </si>
  <si>
    <t xml:space="preserve">     Taimen   Lukumäärä: 2   Yhteispaino: 2217   (Suurin: 1429 g)</t>
  </si>
  <si>
    <t xml:space="preserve">     Siika   Lukumäärä: 1   Yhteispaino: 261   (Suurin: 261 g)</t>
  </si>
  <si>
    <t xml:space="preserve">     Kirjolohi   Lukumäärä: 4   Yhteispaino: 4966   (Suurin: 1595 g)</t>
  </si>
  <si>
    <t xml:space="preserve">     Ahven   Lukumäärä: 2   Yhteispaino: 92   (Suurin: 65 g)</t>
  </si>
  <si>
    <t xml:space="preserve">     Kiiski   Lukumäärä: 2   Yhteispaino: 60   (Suurin: 31 g)</t>
  </si>
  <si>
    <t xml:space="preserve">     Kirjolohi   Lukumäärä: 2   Yhteispaino: 3209   (Suurin: 1849 g)</t>
  </si>
  <si>
    <t xml:space="preserve">     Siika   Lukumäärä: 3   Yhteispaino: 294   (Suurin: 105 g)</t>
  </si>
  <si>
    <t xml:space="preserve">     Kiiski   Lukumäärä: 3   Yhteispaino: 111   (Suurin: 42 g)</t>
  </si>
  <si>
    <t xml:space="preserve">     Kirjolohi   Lukumäärä: 2   Yhteispaino: 2260   (Suurin: 1314 g)</t>
  </si>
  <si>
    <t xml:space="preserve">     Taimen   Lukumäärä: 1   Yhteispaino: 890   (Suurin: 890 g)</t>
  </si>
  <si>
    <t xml:space="preserve">     Siika   Lukumäärä: 1   Yhteispaino: 101   (Suurin: 101 g)</t>
  </si>
  <si>
    <t xml:space="preserve">     Särki   Lukumäärä: 5   Yhteispaino: 237   (Suurin: 58 g)</t>
  </si>
  <si>
    <t xml:space="preserve">     Ahven   Lukumäärä: 2   Yhteispaino: 286   (Suurin: 152 g)</t>
  </si>
  <si>
    <t xml:space="preserve">     Kiiski   Lukumäärä: 1   Yhteispaino: 37   (Suurin: 37 g)</t>
  </si>
  <si>
    <t xml:space="preserve">     Kirjolohi   Lukumäärä: 2   Yhteispaino: 2667   (Suurin: 1428 g)</t>
  </si>
  <si>
    <t xml:space="preserve">     Siika   Lukumäärä: 1   Yhteispaino: 106   (Suurin: 106 g)</t>
  </si>
  <si>
    <t xml:space="preserve">     Särki   Lukumäärä: 4   Yhteispaino: 144   (Suurin: 45 g)</t>
  </si>
  <si>
    <t xml:space="preserve">     Ahven   Lukumäärä: 17   Yhteispaino: 1548   (Suurin: 219 g)</t>
  </si>
  <si>
    <t xml:space="preserve">     Kirjolohi   Lukumäärä: 1   Yhteispaino: 1122   (Suurin: 1122 g)</t>
  </si>
  <si>
    <t xml:space="preserve">     Särki   Lukumäärä: 7   Yhteispaino: 273   (Suurin: 78 g)</t>
  </si>
  <si>
    <t xml:space="preserve">     Ahven   Lukumäärä: 12   Yhteispaino: 2081   (Suurin: 523 g)</t>
  </si>
  <si>
    <t xml:space="preserve">     Kiiski   Lukumäärä: 7   Yhteispaino: 247   (Suurin: 40 g)</t>
  </si>
  <si>
    <t xml:space="preserve">     Siika   Lukumäärä: 2   Yhteispaino: 251   (Suurin: 128 g)</t>
  </si>
  <si>
    <t xml:space="preserve">     Särki   Lukumäärä: 5   Yhteispaino: 194   (Suurin: 70 g)</t>
  </si>
  <si>
    <t xml:space="preserve">     Ahven   Lukumäärä: 3   Yhteispaino: 323   (Suurin: 162 g)</t>
  </si>
  <si>
    <t xml:space="preserve">     Kiiski   Lukumäärä: 5   Yhteispaino: 215   (Suurin: 46 g)</t>
  </si>
  <si>
    <t xml:space="preserve">     Kirjolohi   Lukumäärä: 1   Yhteispaino: 1105   (Suurin: 1105 g)</t>
  </si>
  <si>
    <t xml:space="preserve">     Siika   Lukumäärä: 10   Yhteispaino: 1094   (Suurin: 134 g)</t>
  </si>
  <si>
    <t xml:space="preserve">     Ahven   Lukumäärä: 15   Yhteispaino: 873   (Suurin: 178 g)</t>
  </si>
  <si>
    <t xml:space="preserve">     Kiiski   Lukumäärä: 7   Yhteispaino: 243   (Suurin: 40 g)</t>
  </si>
  <si>
    <t xml:space="preserve">     Kirjolohi   Lukumäärä: 1   Yhteispaino: 843   (Suurin: 843 g)</t>
  </si>
  <si>
    <t xml:space="preserve">     Särki   Lukumäärä: 4   Yhteispaino: 163   (Suurin: 58 g)</t>
  </si>
  <si>
    <t xml:space="preserve">     Ahven   Lukumäärä: 13   Yhteispaino: 1359   (Suurin: 222 g)</t>
  </si>
  <si>
    <t xml:space="preserve">     Kiiski   Lukumäärä: 5   Yhteispaino: 147   (Suurin: 33 g)</t>
  </si>
  <si>
    <t xml:space="preserve">     Särki   Lukumäärä: 12   Yhteispaino: 443   (Suurin: 68 g)</t>
  </si>
  <si>
    <t xml:space="preserve">     Kiiski   Lukumäärä: 2   Yhteispaino: 61   (Suurin: 33 g)</t>
  </si>
  <si>
    <t xml:space="preserve">     Kirjolohi   Lukumäärä: 1   Yhteispaino: 1057   (Suurin: 1057 g)</t>
  </si>
  <si>
    <t xml:space="preserve">     Siika   Lukumäärä: 7   Yhteispaino: 661   (Suurin: 144 g)</t>
  </si>
  <si>
    <t xml:space="preserve">     Särki   Lukumäärä: 2   Yhteispaino: 65   (Suurin: 57 g)</t>
  </si>
  <si>
    <t xml:space="preserve">     Ahven   Lukumäärä: 15   Yhteispaino: 1465   (Suurin: 357 g)</t>
  </si>
  <si>
    <t xml:space="preserve">     Kiiski   Lukumäärä: 2   Yhteispaino: 54   (Suurin: 40 g)</t>
  </si>
  <si>
    <t xml:space="preserve">     Särki   Lukumäärä: 7   Yhteispaino: 287   (Suurin: 70 g)</t>
  </si>
  <si>
    <t xml:space="preserve">     Ahven   Lukumäärä: 17   Yhteispaino: 1635   (Suurin: 228 g)</t>
  </si>
  <si>
    <t xml:space="preserve">     Särki   Lukumäärä: 2   Yhteispaino: 62   (Suurin: 54 g)</t>
  </si>
  <si>
    <t xml:space="preserve">     Ahven   Lukumäärä: 2   Yhteispaino: 216   (Suurin: 144 g)</t>
  </si>
  <si>
    <t xml:space="preserve">     Kiiski   Lukumäärä: 17   Yhteispaino: 576   (Suurin: 44 g)</t>
  </si>
  <si>
    <t xml:space="preserve">     Siika   Lukumäärä: 2   Yhteispaino: 586   (Suurin: 397 g)</t>
  </si>
  <si>
    <t xml:space="preserve">     Särki   Lukumäärä: 7   Yhteispaino: 253   (Suurin: 69 g)</t>
  </si>
  <si>
    <t xml:space="preserve">     Ahven   Lukumäärä: 17   Yhteispaino: 1118   (Suurin: 217 g)</t>
  </si>
  <si>
    <t xml:space="preserve">     Kiiski   Lukumäärä: 3   Yhteispaino: 73   (Suurin: 34 g)</t>
  </si>
  <si>
    <t xml:space="preserve">     Särki   Lukumäärä: 7   Yhteispaino: 237   (Suurin: 53 g)</t>
  </si>
  <si>
    <t xml:space="preserve">     Ahven   Lukumäärä: 4   Yhteispaino: 496   (Suurin: 234 g)</t>
  </si>
  <si>
    <t xml:space="preserve">     Kiiski   Lukumäärä: 1   Yhteispaino: 29   (Suurin: 29 g)</t>
  </si>
  <si>
    <t xml:space="preserve">     Siika   Lukumäärä: 3   Yhteispaino: 676   (Suurin: 448 g)</t>
  </si>
  <si>
    <t xml:space="preserve">     Särki   Lukumäärä: 5   Yhteispaino: 207   (Suurin: 64 g)</t>
  </si>
  <si>
    <t xml:space="preserve">     Ahven   Lukumäärä: 8   Yhteispaino: 1046   (Suurin: 262 g)</t>
  </si>
  <si>
    <t xml:space="preserve">     Särki   Lukumäärä: 8   Yhteispaino: 338   (Suurin: 60 g)</t>
  </si>
  <si>
    <t xml:space="preserve">     Ahven   Lukumäärä: 2   Yhteispaino: 93   (Suurin: 54 g)</t>
  </si>
  <si>
    <t xml:space="preserve">     Kiiski   Lukumäärä: 4   Yhteispaino: 136   (Suurin: 50 g)</t>
  </si>
  <si>
    <t xml:space="preserve">     Särki   Lukumäärä: 6   Yhteispaino: 166   (Suurin: 58 g)</t>
  </si>
  <si>
    <t xml:space="preserve">     ANDO  Kirjolohi  2250 g</t>
  </si>
  <si>
    <t>Mäntylahti. (15.3. 12:10/ 30 min/ Medium / All species / Normal ice) [20.01.2024 21:15]</t>
  </si>
  <si>
    <t xml:space="preserve">       1. [SOYUZ] vv-35 [SV]  8308 g </t>
  </si>
  <si>
    <t xml:space="preserve">       2. [TRIO] Vidas [SV]  6981 g </t>
  </si>
  <si>
    <t xml:space="preserve">       3. [Krikumi] RINA [SK]  6672 g </t>
  </si>
  <si>
    <t xml:space="preserve">       4. [Baltie Laci] Pedro Lat [SV]  5669 g </t>
  </si>
  <si>
    <t xml:space="preserve">      *5. [Bermudu trijsturis] Guntars(Sigulda) [SV]  5640 g </t>
  </si>
  <si>
    <t xml:space="preserve">       6. [Bermudu trijsturis] Ejus [SK]  5278 g </t>
  </si>
  <si>
    <t xml:space="preserve">       7. [KARPS] kamis [SUG]  5185 g </t>
  </si>
  <si>
    <t xml:space="preserve">       8. [Centrinieks] Peecis [SK]  4891 g </t>
  </si>
  <si>
    <t xml:space="preserve">       9. [Baltie Laci] osis55 [SK]  4565 g </t>
  </si>
  <si>
    <t xml:space="preserve">       10. [Karps] sharps [SK]  4467 g </t>
  </si>
  <si>
    <t xml:space="preserve">       11. [Krikumi] ANDO [SV]  4197 g </t>
  </si>
  <si>
    <t xml:space="preserve">       12. [Trio] Terminator [SUG]  4089 g </t>
  </si>
  <si>
    <t xml:space="preserve">       13. [SOYUZ] SERg [SK]  3883 g </t>
  </si>
  <si>
    <t xml:space="preserve">       14. [Trio] Lydeka [SK]  3084 g </t>
  </si>
  <si>
    <t xml:space="preserve">       15. [Karps] Pantera [SV]  2965 g </t>
  </si>
  <si>
    <t xml:space="preserve">       16. [Centrinieks] Olgis [SV]  2960 g </t>
  </si>
  <si>
    <t xml:space="preserve">       17. [SOYUZ] Ded [SUG]  2517 g </t>
  </si>
  <si>
    <t xml:space="preserve">       18. [Baltie Laci] janchuks_co [SUG]  2116 g </t>
  </si>
  <si>
    <t xml:space="preserve">       19. [Bermudu trijsturis] WerNeo [SUG]  540 g </t>
  </si>
  <si>
    <t xml:space="preserve">     Ahven   Lukumäärä: 33   Yhteispaino: 4788   (Suurin: 464 g)</t>
  </si>
  <si>
    <t xml:space="preserve">     Kiiski   Lukumäärä: 10   Yhteispaino: 185   (Suurin: 28 g)</t>
  </si>
  <si>
    <t xml:space="preserve">     Pasuri   Lukumäärä: 3   Yhteispaino: 187   (Suurin: 101 g)</t>
  </si>
  <si>
    <t xml:space="preserve">     Sulkava   Lukumäärä: 2   Yhteispaino: 480   (Suurin: 295 g)</t>
  </si>
  <si>
    <t xml:space="preserve">     Ahven   Lukumäärä: 25   Yhteispaino: 4131   (Suurin: 306 g)</t>
  </si>
  <si>
    <t xml:space="preserve">     Lahna   Lukumäärä: 18   Yhteispaino: 4177   (Suurin: 367 g)</t>
  </si>
  <si>
    <t xml:space="preserve">     Ahven   Lukumäärä: 2   Yhteispaino: 605   (Suurin: 316 g)</t>
  </si>
  <si>
    <t xml:space="preserve">     Kiiski   Lukumäärä: 7   Yhteispaino: 131   (Suurin: 26 g)</t>
  </si>
  <si>
    <t xml:space="preserve">     Lahna   Lukumäärä: 14   Yhteispaino: 3603   (Suurin: 842 g)</t>
  </si>
  <si>
    <t xml:space="preserve">     Pasuri   Lukumäärä: 6   Yhteispaino: 258   (Suurin: 69 g)</t>
  </si>
  <si>
    <t xml:space="preserve">     Sulkava   Lukumäärä: 11   Yhteispaino: 2384   (Suurin: 307 g)</t>
  </si>
  <si>
    <t xml:space="preserve">     Ahven   Lukumäärä: 28   Yhteispaino: 2436   (Suurin: 220 g)</t>
  </si>
  <si>
    <t xml:space="preserve">     Särki   Lukumäärä: 10   Yhteispaino: 2577   (Suurin: 444 g)</t>
  </si>
  <si>
    <t xml:space="preserve">     Lahna   Lukumäärä: 6   Yhteispaino: 857   (Suurin: 201 g)</t>
  </si>
  <si>
    <t xml:space="preserve">     Pasuri   Lukumäärä: 13   Yhteispaino: 537   (Suurin: 84 g)</t>
  </si>
  <si>
    <t xml:space="preserve">     Sulkava   Lukumäärä: 1   Yhteispaino: 265   (Suurin: 265 g)</t>
  </si>
  <si>
    <t xml:space="preserve">     Ahven   Lukumäärä: 19   Yhteispaino: 2278   (Suurin: 262 g)</t>
  </si>
  <si>
    <t xml:space="preserve">     Kiiski   Lukumäärä: 6   Yhteispaino: 127   (Suurin: 32 g)</t>
  </si>
  <si>
    <t xml:space="preserve">     Lahna   Lukumäärä: 5   Yhteispaino: 882   (Suurin: 283 g)</t>
  </si>
  <si>
    <t xml:space="preserve">     Pasuri   Lukumäärä: 3   Yhteispaino: 154   (Suurin: 64 g)</t>
  </si>
  <si>
    <t xml:space="preserve">     Sulkava   Lukumäärä: 10   Yhteispaino: 2228   (Suurin: 297 g)</t>
  </si>
  <si>
    <t xml:space="preserve">     Kiiski   Lukumäärä: 4   Yhteispaino: 69   (Suurin: 28 g)</t>
  </si>
  <si>
    <t xml:space="preserve">     Särki   Lukumäärä: 20   Yhteispaino: 1397   (Suurin: 199 g)</t>
  </si>
  <si>
    <t xml:space="preserve">     Lahna   Lukumäärä: 3   Yhteispaino: 635   (Suurin: 350 g)</t>
  </si>
  <si>
    <t xml:space="preserve">     Sulkava   Lukumäärä: 22   Yhteispaino: 3177   (Suurin: 259 g)</t>
  </si>
  <si>
    <t xml:space="preserve">     Ahven   Lukumäärä: 22   Yhteispaino: 3648   (Suurin: 321 g)</t>
  </si>
  <si>
    <t xml:space="preserve">     Kiiski   Lukumäärä: 4   Yhteispaino: 76   (Suurin: 23 g)</t>
  </si>
  <si>
    <t xml:space="preserve">     Särki   Lukumäärä: 3   Yhteispaino: 253   (Suurin: 120 g)</t>
  </si>
  <si>
    <t xml:space="preserve">     Lahna   Lukumäärä: 5   Yhteispaino: 802   (Suurin: 195 g)</t>
  </si>
  <si>
    <t xml:space="preserve">     Pasuri   Lukumäärä: 8   Yhteispaino: 406   (Suurin: 88 g)</t>
  </si>
  <si>
    <t xml:space="preserve">     Ahven   Lukumäärä: 9   Yhteispaino: 1355   (Suurin: 235 g)</t>
  </si>
  <si>
    <t xml:space="preserve">     Särki   Lukumäärä: 6   Yhteispaino: 404   (Suurin: 104 g)</t>
  </si>
  <si>
    <t xml:space="preserve">     Pasuri   Lukumäärä: 8   Yhteispaino: 303   (Suurin: 73 g)</t>
  </si>
  <si>
    <t xml:space="preserve">     Sulkava   Lukumäärä: 19   Yhteispaino: 2660   (Suurin: 194 g)</t>
  </si>
  <si>
    <t xml:space="preserve">     Miek.särki   Lukumäärä: 2   Yhteispaino: 169   (Suurin: 92 g)</t>
  </si>
  <si>
    <t xml:space="preserve">     Ahven   Lukumäärä: 11   Yhteispaino: 1447   (Suurin: 226 g)</t>
  </si>
  <si>
    <t xml:space="preserve">     Kiiski   Lukumäärä: 20   Yhteispaino: 375   (Suurin: 33 g)</t>
  </si>
  <si>
    <t xml:space="preserve">     Särki   Lukumäärä: 17   Yhteispaino: 1853   (Suurin: 202 g)</t>
  </si>
  <si>
    <t xml:space="preserve">     Pasuri   Lukumäärä: 16   Yhteispaino: 654   (Suurin: 66 g)</t>
  </si>
  <si>
    <t xml:space="preserve">     Miek.särki   Lukumäärä: 2   Yhteispaino: 236   (Suurin: 151 g)</t>
  </si>
  <si>
    <t xml:space="preserve">     Ahven   Lukumäärä: 21   Yhteispaino: 2673   (Suurin: 259 g)</t>
  </si>
  <si>
    <t xml:space="preserve">     Särki   Lukumäärä: 5   Yhteispaino: 1015   (Suurin: 398 g)</t>
  </si>
  <si>
    <t xml:space="preserve">     Lahna   Lukumäärä: 2   Yhteispaino: 206   (Suurin: 105 g)</t>
  </si>
  <si>
    <t xml:space="preserve">     Pasuri   Lukumäärä: 9   Yhteispaino: 307   (Suurin: 62 g)</t>
  </si>
  <si>
    <t xml:space="preserve">     Sulkava   Lukumäärä: 1   Yhteispaino: 266   (Suurin: 266 g)</t>
  </si>
  <si>
    <t xml:space="preserve">     Ahven   Lukumäärä: 13   Yhteispaino: 1147   (Suurin: 234 g)</t>
  </si>
  <si>
    <t xml:space="preserve">     Särki   Lukumäärä: 14   Yhteispaino: 2712   (Suurin: 422 g)</t>
  </si>
  <si>
    <t xml:space="preserve">     Pasuri   Lukumäärä: 2   Yhteispaino: 90   (Suurin: 62 g)</t>
  </si>
  <si>
    <t xml:space="preserve">     Sulkava   Lukumäärä: 1   Yhteispaino: 248   (Suurin: 248 g)</t>
  </si>
  <si>
    <t xml:space="preserve">     Ahven   Lukumäärä: 18   Yhteispaino: 1354   (Suurin: 225 g)</t>
  </si>
  <si>
    <t xml:space="preserve">     Kiiski   Lukumäärä: 1   Yhteispaino: 10   (Suurin: 10 g)</t>
  </si>
  <si>
    <t xml:space="preserve">     Särki   Lukumäärä: 10   Yhteispaino: 710   (Suurin: 136 g)</t>
  </si>
  <si>
    <t xml:space="preserve">     Lahna   Lukumäärä: 5   Yhteispaino: 1267   (Suurin: 771 g)</t>
  </si>
  <si>
    <t xml:space="preserve">     Pasuri   Lukumäärä: 6   Yhteispaino: 388   (Suurin: 82 g)</t>
  </si>
  <si>
    <t xml:space="preserve">     Sulkava   Lukumäärä: 2   Yhteispaino: 360   (Suurin: 212 g)</t>
  </si>
  <si>
    <t xml:space="preserve">     Ahven   Lukumäärä: 36   Yhteispaino: 2775   (Suurin: 225 g)</t>
  </si>
  <si>
    <t xml:space="preserve">     Kiiski   Lukumäärä: 19   Yhteispaino: 341   (Suurin: 30 g)</t>
  </si>
  <si>
    <t xml:space="preserve">     Sulkava   Lukumäärä: 3   Yhteispaino: 767   (Suurin: 272 g)</t>
  </si>
  <si>
    <t xml:space="preserve">     Ahven   Lukumäärä: 17   Yhteispaino: 1560   (Suurin: 240 g)</t>
  </si>
  <si>
    <t xml:space="preserve">     Särki   Lukumäärä: 13   Yhteispaino: 742   (Suurin: 100 g)</t>
  </si>
  <si>
    <t xml:space="preserve">     Lahna   Lukumäärä: 6   Yhteispaino: 614   (Suurin: 129 g)</t>
  </si>
  <si>
    <t xml:space="preserve">     Pasuri   Lukumäärä: 4   Yhteispaino: 140   (Suurin: 55 g)</t>
  </si>
  <si>
    <t xml:space="preserve">     Ahven   Lukumäärä: 9   Yhteispaino: 1882   (Suurin: 391 g)</t>
  </si>
  <si>
    <t xml:space="preserve">     Kiiski   Lukumäärä: 1   Yhteispaino: 24   (Suurin: 24 g)</t>
  </si>
  <si>
    <t xml:space="preserve">     Särki   Lukumäärä: 1   Yhteispaino: 20   (Suurin: 20 g)</t>
  </si>
  <si>
    <t xml:space="preserve">     Lahna   Lukumäärä: 4   Yhteispaino: 667   (Suurin: 192 g)</t>
  </si>
  <si>
    <t xml:space="preserve">     Pasuri   Lukumäärä: 6   Yhteispaino: 372   (Suurin: 82 g)</t>
  </si>
  <si>
    <t xml:space="preserve">     Ahven   Lukumäärä: 2   Yhteispaino: 638   (Suurin: 382 g)</t>
  </si>
  <si>
    <t xml:space="preserve">     Kiiski   Lukumäärä: 4   Yhteispaino: 92   (Suurin: 26 g)</t>
  </si>
  <si>
    <t xml:space="preserve">     Lahna   Lukumäärä: 8   Yhteispaino: 1273   (Suurin: 258 g)</t>
  </si>
  <si>
    <t xml:space="preserve">     Pasuri   Lukumäärä: 2   Yhteispaino: 136   (Suurin: 111 g)</t>
  </si>
  <si>
    <t xml:space="preserve">     Sulkava   Lukumäärä: 3   Yhteispaino: 821   (Suurin: 303 g)</t>
  </si>
  <si>
    <t xml:space="preserve">     Ahven   Lukumäärä: 12   Yhteispaino: 1531   (Suurin: 269 g)</t>
  </si>
  <si>
    <t xml:space="preserve">     Särki   Lukumäärä: 3   Yhteispaino: 180   (Suurin: 67 g)</t>
  </si>
  <si>
    <t xml:space="preserve">     Pasuri   Lukumäärä: 13   Yhteispaino: 518   (Suurin: 85 g)</t>
  </si>
  <si>
    <t xml:space="preserve">     Sulkava   Lukumäärä: 1   Yhteispaino: 270   (Suurin: 270 g)</t>
  </si>
  <si>
    <t xml:space="preserve">     Ahven   Lukumäärä: 4   Yhteispaino: 320   (Suurin: 121 g)</t>
  </si>
  <si>
    <t xml:space="preserve">     Kiiski   Lukumäärä: 4   Yhteispaino: 74   (Suurin: 20 g)</t>
  </si>
  <si>
    <t xml:space="preserve">     Särki   Lukumäärä: 7   Yhteispaino: 909   (Suurin: 193 g)</t>
  </si>
  <si>
    <t xml:space="preserve">     Pasuri   Lukumäärä: 3   Yhteispaino: 173   (Suurin: 76 g)</t>
  </si>
  <si>
    <t xml:space="preserve">     Sulkava   Lukumäärä: 4   Yhteispaino: 469   (Suurin: 161 g)</t>
  </si>
  <si>
    <t xml:space="preserve">     Ahven   Lukumäärä: 2   Yhteispaino: 79   (Suurin: 43 g)</t>
  </si>
  <si>
    <t xml:space="preserve">     Kiiski   Lukumäärä: 1   Yhteispaino: 8   (Suurin: 8 g)</t>
  </si>
  <si>
    <t xml:space="preserve">     Särki   Lukumäärä: 1   Yhteispaino: 280   (Suurin: 280 g)</t>
  </si>
  <si>
    <t xml:space="preserve">     Pasuri   Lukumäärä: 3   Yhteispaino: 173   (Suurin: 70 g)</t>
  </si>
  <si>
    <t xml:space="preserve">     Vidas  Lahna  842 g</t>
  </si>
  <si>
    <t>saarki, kiiski</t>
  </si>
  <si>
    <t>pasuri</t>
  </si>
  <si>
    <t>siika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</si>
</sst>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\$* #,##0_);_(\$* \(#,##0\);_(\$* &quot;-&quot;_);_(@_)"/>
    <numFmt numFmtId="183" formatCode="_(\$* #,##0.00_);_(\$* \(#,##0.00\);_(\$* &quot;-&quot;??_);_(@_)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</numFmts>
  <fonts count="65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60"/>
      <name val="Arial"/>
      <family val="0"/>
    </font>
    <font>
      <b/>
      <sz val="12"/>
      <color indexed="16"/>
      <name val="Arial"/>
      <family val="0"/>
    </font>
    <font>
      <sz val="10"/>
      <color indexed="10"/>
      <name val="Arial"/>
      <family val="2"/>
    </font>
    <font>
      <sz val="8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99"/>
      <name val="Arial"/>
      <family val="2"/>
    </font>
    <font>
      <b/>
      <sz val="12"/>
      <color rgb="FF0000FF"/>
      <name val="Arial"/>
      <family val="2"/>
    </font>
    <font>
      <b/>
      <sz val="12"/>
      <color rgb="FF993300"/>
      <name val="Arial"/>
      <family val="0"/>
    </font>
    <font>
      <b/>
      <sz val="12"/>
      <color rgb="FF800000"/>
      <name val="Arial"/>
      <family val="0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b/>
      <sz val="11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3" borderId="18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0" fillId="34" borderId="26" xfId="0" applyNumberFormat="1" applyFont="1" applyFill="1" applyBorder="1" applyAlignment="1" applyProtection="1">
      <alignment horizontal="center" wrapText="1"/>
      <protection/>
    </xf>
    <xf numFmtId="0" fontId="0" fillId="34" borderId="27" xfId="0" applyNumberFormat="1" applyFont="1" applyFill="1" applyBorder="1" applyAlignment="1" applyProtection="1">
      <alignment horizontal="center" wrapText="1"/>
      <protection/>
    </xf>
    <xf numFmtId="0" fontId="0" fillId="34" borderId="28" xfId="0" applyNumberFormat="1" applyFont="1" applyFill="1" applyBorder="1" applyAlignment="1" applyProtection="1">
      <alignment horizontal="center" wrapText="1"/>
      <protection/>
    </xf>
    <xf numFmtId="0" fontId="0" fillId="34" borderId="29" xfId="0" applyNumberFormat="1" applyFont="1" applyFill="1" applyBorder="1" applyAlignment="1" applyProtection="1">
      <alignment horizontal="center" wrapText="1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0" fillId="34" borderId="33" xfId="0" applyNumberFormat="1" applyFont="1" applyFill="1" applyBorder="1" applyAlignment="1" applyProtection="1">
      <alignment horizontal="center" wrapText="1"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0" fillId="34" borderId="35" xfId="0" applyNumberFormat="1" applyFont="1" applyFill="1" applyBorder="1" applyAlignment="1" applyProtection="1">
      <alignment horizontal="center" wrapText="1"/>
      <protection/>
    </xf>
    <xf numFmtId="0" fontId="55" fillId="0" borderId="0" xfId="0" applyFont="1" applyAlignment="1">
      <alignment/>
    </xf>
    <xf numFmtId="0" fontId="1" fillId="35" borderId="18" xfId="0" applyNumberFormat="1" applyFont="1" applyFill="1" applyBorder="1" applyAlignment="1" applyProtection="1">
      <alignment/>
      <protection/>
    </xf>
    <xf numFmtId="0" fontId="1" fillId="36" borderId="18" xfId="0" applyNumberFormat="1" applyFont="1" applyFill="1" applyBorder="1" applyAlignment="1" applyProtection="1">
      <alignment/>
      <protection/>
    </xf>
    <xf numFmtId="0" fontId="1" fillId="37" borderId="10" xfId="0" applyNumberFormat="1" applyFont="1" applyFill="1" applyBorder="1" applyAlignment="1" applyProtection="1">
      <alignment horizontal="center"/>
      <protection/>
    </xf>
    <xf numFmtId="0" fontId="1" fillId="37" borderId="31" xfId="0" applyNumberFormat="1" applyFont="1" applyFill="1" applyBorder="1" applyAlignment="1" applyProtection="1">
      <alignment horizontal="center"/>
      <protection/>
    </xf>
    <xf numFmtId="0" fontId="1" fillId="30" borderId="20" xfId="0" applyNumberFormat="1" applyFont="1" applyFill="1" applyBorder="1" applyAlignment="1" applyProtection="1">
      <alignment horizontal="center"/>
      <protection/>
    </xf>
    <xf numFmtId="0" fontId="1" fillId="30" borderId="2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5" borderId="36" xfId="0" applyNumberFormat="1" applyFont="1" applyFill="1" applyBorder="1" applyAlignment="1" applyProtection="1">
      <alignment/>
      <protection/>
    </xf>
    <xf numFmtId="0" fontId="1" fillId="33" borderId="36" xfId="0" applyNumberFormat="1" applyFont="1" applyFill="1" applyBorder="1" applyAlignment="1" applyProtection="1">
      <alignment/>
      <protection/>
    </xf>
    <xf numFmtId="0" fontId="5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6" fillId="0" borderId="37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1" fillId="36" borderId="36" xfId="0" applyNumberFormat="1" applyFont="1" applyFill="1" applyBorder="1" applyAlignment="1" applyProtection="1">
      <alignment/>
      <protection/>
    </xf>
    <xf numFmtId="0" fontId="58" fillId="0" borderId="17" xfId="0" applyFont="1" applyBorder="1" applyAlignment="1">
      <alignment horizontal="center"/>
    </xf>
    <xf numFmtId="0" fontId="1" fillId="38" borderId="24" xfId="0" applyNumberFormat="1" applyFont="1" applyFill="1" applyBorder="1" applyAlignment="1" applyProtection="1">
      <alignment horizontal="center"/>
      <protection/>
    </xf>
    <xf numFmtId="0" fontId="1" fillId="38" borderId="25" xfId="0" applyNumberFormat="1" applyFont="1" applyFill="1" applyBorder="1" applyAlignment="1" applyProtection="1">
      <alignment horizontal="center"/>
      <protection/>
    </xf>
    <xf numFmtId="0" fontId="1" fillId="0" borderId="41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8" fillId="0" borderId="47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0" fillId="0" borderId="48" xfId="0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8" fillId="0" borderId="51" xfId="0" applyFont="1" applyBorder="1" applyAlignment="1">
      <alignment horizontal="center"/>
    </xf>
    <xf numFmtId="0" fontId="8" fillId="0" borderId="46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58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43" xfId="0" applyFont="1" applyBorder="1" applyAlignment="1">
      <alignment/>
    </xf>
    <xf numFmtId="0" fontId="0" fillId="0" borderId="43" xfId="0" applyBorder="1" applyAlignment="1">
      <alignment/>
    </xf>
    <xf numFmtId="0" fontId="1" fillId="0" borderId="55" xfId="0" applyNumberFormat="1" applyFont="1" applyFill="1" applyBorder="1" applyAlignment="1" applyProtection="1">
      <alignment horizontal="center"/>
      <protection/>
    </xf>
    <xf numFmtId="0" fontId="1" fillId="0" borderId="56" xfId="0" applyNumberFormat="1" applyFont="1" applyFill="1" applyBorder="1" applyAlignment="1" applyProtection="1">
      <alignment horizontal="center"/>
      <protection/>
    </xf>
    <xf numFmtId="0" fontId="1" fillId="0" borderId="57" xfId="0" applyNumberFormat="1" applyFont="1" applyFill="1" applyBorder="1" applyAlignment="1" applyProtection="1">
      <alignment horizontal="center"/>
      <protection/>
    </xf>
    <xf numFmtId="0" fontId="1" fillId="0" borderId="58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60" xfId="0" applyFont="1" applyBorder="1" applyAlignment="1">
      <alignment/>
    </xf>
    <xf numFmtId="1" fontId="1" fillId="37" borderId="31" xfId="0" applyNumberFormat="1" applyFont="1" applyFill="1" applyBorder="1" applyAlignment="1" applyProtection="1">
      <alignment horizontal="center"/>
      <protection/>
    </xf>
    <xf numFmtId="0" fontId="0" fillId="32" borderId="6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62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3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32" borderId="61" xfId="0" applyFont="1" applyFill="1" applyBorder="1" applyAlignment="1">
      <alignment horizontal="center"/>
    </xf>
    <xf numFmtId="0" fontId="55" fillId="0" borderId="20" xfId="0" applyNumberFormat="1" applyFont="1" applyFill="1" applyBorder="1" applyAlignment="1" applyProtection="1">
      <alignment horizontal="center"/>
      <protection/>
    </xf>
    <xf numFmtId="0" fontId="55" fillId="0" borderId="21" xfId="0" applyNumberFormat="1" applyFont="1" applyFill="1" applyBorder="1" applyAlignment="1" applyProtection="1">
      <alignment horizontal="center"/>
      <protection/>
    </xf>
    <xf numFmtId="0" fontId="55" fillId="0" borderId="15" xfId="0" applyNumberFormat="1" applyFont="1" applyFill="1" applyBorder="1" applyAlignment="1" applyProtection="1">
      <alignment horizontal="center"/>
      <protection/>
    </xf>
    <xf numFmtId="0" fontId="55" fillId="0" borderId="30" xfId="0" applyNumberFormat="1" applyFont="1" applyFill="1" applyBorder="1" applyAlignment="1" applyProtection="1">
      <alignment horizontal="center"/>
      <protection/>
    </xf>
    <xf numFmtId="0" fontId="55" fillId="0" borderId="22" xfId="0" applyNumberFormat="1" applyFont="1" applyFill="1" applyBorder="1" applyAlignment="1" applyProtection="1">
      <alignment horizontal="center"/>
      <protection/>
    </xf>
    <xf numFmtId="0" fontId="55" fillId="0" borderId="23" xfId="0" applyNumberFormat="1" applyFont="1" applyFill="1" applyBorder="1" applyAlignment="1" applyProtection="1">
      <alignment horizontal="center"/>
      <protection/>
    </xf>
    <xf numFmtId="0" fontId="55" fillId="0" borderId="24" xfId="0" applyNumberFormat="1" applyFont="1" applyFill="1" applyBorder="1" applyAlignment="1" applyProtection="1">
      <alignment horizontal="center"/>
      <protection/>
    </xf>
    <xf numFmtId="0" fontId="55" fillId="0" borderId="25" xfId="0" applyNumberFormat="1" applyFont="1" applyFill="1" applyBorder="1" applyAlignment="1" applyProtection="1">
      <alignment horizontal="center"/>
      <protection/>
    </xf>
    <xf numFmtId="0" fontId="55" fillId="0" borderId="14" xfId="0" applyNumberFormat="1" applyFont="1" applyFill="1" applyBorder="1" applyAlignment="1" applyProtection="1">
      <alignment horizontal="center"/>
      <protection/>
    </xf>
    <xf numFmtId="0" fontId="55" fillId="0" borderId="32" xfId="0" applyNumberFormat="1" applyFont="1" applyFill="1" applyBorder="1" applyAlignment="1" applyProtection="1">
      <alignment horizontal="center"/>
      <protection/>
    </xf>
    <xf numFmtId="0" fontId="55" fillId="0" borderId="10" xfId="0" applyNumberFormat="1" applyFont="1" applyFill="1" applyBorder="1" applyAlignment="1" applyProtection="1">
      <alignment horizontal="center"/>
      <protection/>
    </xf>
    <xf numFmtId="0" fontId="55" fillId="0" borderId="31" xfId="0" applyNumberFormat="1" applyFont="1" applyFill="1" applyBorder="1" applyAlignment="1" applyProtection="1">
      <alignment horizontal="center"/>
      <protection/>
    </xf>
    <xf numFmtId="0" fontId="0" fillId="38" borderId="6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5" fillId="0" borderId="61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1" xfId="0" applyFont="1" applyFill="1" applyBorder="1" applyAlignment="1">
      <alignment wrapText="1"/>
    </xf>
    <xf numFmtId="0" fontId="1" fillId="0" borderId="61" xfId="0" applyFont="1" applyBorder="1" applyAlignment="1">
      <alignment/>
    </xf>
    <xf numFmtId="0" fontId="0" fillId="0" borderId="6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65" xfId="0" applyFill="1" applyBorder="1" applyAlignment="1">
      <alignment horizontal="center"/>
    </xf>
    <xf numFmtId="0" fontId="1" fillId="0" borderId="66" xfId="0" applyFont="1" applyBorder="1" applyAlignment="1">
      <alignment/>
    </xf>
    <xf numFmtId="0" fontId="1" fillId="0" borderId="60" xfId="0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55" fillId="0" borderId="36" xfId="0" applyNumberFormat="1" applyFont="1" applyFill="1" applyBorder="1" applyAlignment="1" applyProtection="1">
      <alignment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55" fillId="0" borderId="1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1" fontId="1" fillId="0" borderId="32" xfId="0" applyNumberFormat="1" applyFont="1" applyFill="1" applyBorder="1" applyAlignment="1" applyProtection="1">
      <alignment horizontal="center"/>
      <protection/>
    </xf>
    <xf numFmtId="0" fontId="1" fillId="0" borderId="67" xfId="0" applyNumberFormat="1" applyFont="1" applyFill="1" applyBorder="1" applyAlignment="1" applyProtection="1">
      <alignment/>
      <protection/>
    </xf>
    <xf numFmtId="0" fontId="55" fillId="0" borderId="1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1" fillId="0" borderId="70" xfId="0" applyFont="1" applyFill="1" applyBorder="1" applyAlignment="1">
      <alignment wrapText="1"/>
    </xf>
    <xf numFmtId="0" fontId="0" fillId="0" borderId="70" xfId="0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0" fontId="62" fillId="39" borderId="39" xfId="0" applyFont="1" applyFill="1" applyBorder="1" applyAlignment="1">
      <alignment horizontal="center"/>
    </xf>
    <xf numFmtId="0" fontId="0" fillId="39" borderId="40" xfId="0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71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72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62" fillId="32" borderId="72" xfId="0" applyFont="1" applyFill="1" applyBorder="1" applyAlignment="1">
      <alignment horizontal="center"/>
    </xf>
    <xf numFmtId="0" fontId="62" fillId="32" borderId="49" xfId="0" applyFont="1" applyFill="1" applyBorder="1" applyAlignment="1">
      <alignment horizontal="center"/>
    </xf>
    <xf numFmtId="0" fontId="0" fillId="32" borderId="73" xfId="0" applyFont="1" applyFill="1" applyBorder="1" applyAlignment="1">
      <alignment horizontal="center"/>
    </xf>
    <xf numFmtId="0" fontId="0" fillId="32" borderId="74" xfId="0" applyFont="1" applyFill="1" applyBorder="1" applyAlignment="1">
      <alignment horizontal="center"/>
    </xf>
    <xf numFmtId="0" fontId="0" fillId="32" borderId="50" xfId="0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64" fillId="0" borderId="33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0" fillId="38" borderId="75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1" fillId="38" borderId="59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1" fillId="30" borderId="22" xfId="0" applyNumberFormat="1" applyFont="1" applyFill="1" applyBorder="1" applyAlignment="1" applyProtection="1">
      <alignment horizontal="center"/>
      <protection/>
    </xf>
    <xf numFmtId="0" fontId="1" fillId="30" borderId="24" xfId="0" applyNumberFormat="1" applyFont="1" applyFill="1" applyBorder="1" applyAlignment="1" applyProtection="1">
      <alignment horizontal="center"/>
      <protection/>
    </xf>
    <xf numFmtId="0" fontId="1" fillId="30" borderId="23" xfId="0" applyNumberFormat="1" applyFont="1" applyFill="1" applyBorder="1" applyAlignment="1" applyProtection="1">
      <alignment horizontal="center"/>
      <protection/>
    </xf>
    <xf numFmtId="0" fontId="1" fillId="30" borderId="25" xfId="0" applyNumberFormat="1" applyFont="1" applyFill="1" applyBorder="1" applyAlignment="1" applyProtection="1">
      <alignment horizontal="center"/>
      <protection/>
    </xf>
    <xf numFmtId="0" fontId="1" fillId="38" borderId="20" xfId="0" applyNumberFormat="1" applyFont="1" applyFill="1" applyBorder="1" applyAlignment="1" applyProtection="1">
      <alignment horizontal="center"/>
      <protection/>
    </xf>
    <xf numFmtId="0" fontId="1" fillId="38" borderId="22" xfId="0" applyNumberFormat="1" applyFont="1" applyFill="1" applyBorder="1" applyAlignment="1" applyProtection="1">
      <alignment horizontal="center"/>
      <protection/>
    </xf>
    <xf numFmtId="0" fontId="1" fillId="38" borderId="21" xfId="0" applyNumberFormat="1" applyFont="1" applyFill="1" applyBorder="1" applyAlignment="1" applyProtection="1">
      <alignment horizontal="center"/>
      <protection/>
    </xf>
    <xf numFmtId="0" fontId="1" fillId="38" borderId="23" xfId="0" applyNumberFormat="1" applyFont="1" applyFill="1" applyBorder="1" applyAlignment="1" applyProtection="1">
      <alignment horizontal="center"/>
      <protection/>
    </xf>
    <xf numFmtId="0" fontId="1" fillId="37" borderId="15" xfId="0" applyNumberFormat="1" applyFont="1" applyFill="1" applyBorder="1" applyAlignment="1" applyProtection="1">
      <alignment horizontal="center"/>
      <protection/>
    </xf>
    <xf numFmtId="0" fontId="1" fillId="37" borderId="14" xfId="0" applyNumberFormat="1" applyFont="1" applyFill="1" applyBorder="1" applyAlignment="1" applyProtection="1">
      <alignment horizontal="center"/>
      <protection/>
    </xf>
    <xf numFmtId="0" fontId="1" fillId="37" borderId="30" xfId="0" applyNumberFormat="1" applyFont="1" applyFill="1" applyBorder="1" applyAlignment="1" applyProtection="1">
      <alignment horizontal="center"/>
      <protection/>
    </xf>
    <xf numFmtId="0" fontId="1" fillId="37" borderId="32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0" fillId="38" borderId="6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0" fillId="0" borderId="70" xfId="0" applyFont="1" applyFill="1" applyBorder="1" applyAlignment="1">
      <alignment horizontal="center"/>
    </xf>
    <xf numFmtId="0" fontId="62" fillId="0" borderId="70" xfId="0" applyFont="1" applyFill="1" applyBorder="1" applyAlignment="1">
      <alignment horizontal="center"/>
    </xf>
    <xf numFmtId="0" fontId="1" fillId="0" borderId="61" xfId="0" applyFont="1" applyBorder="1" applyAlignment="1">
      <alignment/>
    </xf>
    <xf numFmtId="0" fontId="0" fillId="0" borderId="65" xfId="0" applyBorder="1" applyAlignment="1">
      <alignment/>
    </xf>
    <xf numFmtId="1" fontId="1" fillId="37" borderId="32" xfId="0" applyNumberFormat="1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/>
    </xf>
    <xf numFmtId="0" fontId="1" fillId="39" borderId="33" xfId="0" applyFont="1" applyFill="1" applyBorder="1" applyAlignment="1">
      <alignment wrapText="1"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38" borderId="18" xfId="0" applyNumberFormat="1" applyFont="1" applyFill="1" applyBorder="1" applyAlignment="1" applyProtection="1">
      <alignment/>
      <protection/>
    </xf>
    <xf numFmtId="0" fontId="1" fillId="40" borderId="11" xfId="0" applyNumberFormat="1" applyFont="1" applyFill="1" applyBorder="1" applyAlignment="1" applyProtection="1">
      <alignment horizontal="center"/>
      <protection/>
    </xf>
    <xf numFmtId="0" fontId="1" fillId="30" borderId="36" xfId="0" applyNumberFormat="1" applyFont="1" applyFill="1" applyBorder="1" applyAlignment="1" applyProtection="1">
      <alignment/>
      <protection/>
    </xf>
    <xf numFmtId="0" fontId="1" fillId="30" borderId="18" xfId="0" applyNumberFormat="1" applyFont="1" applyFill="1" applyBorder="1" applyAlignment="1" applyProtection="1">
      <alignment/>
      <protection/>
    </xf>
    <xf numFmtId="0" fontId="1" fillId="37" borderId="18" xfId="0" applyNumberFormat="1" applyFont="1" applyFill="1" applyBorder="1" applyAlignment="1" applyProtection="1">
      <alignment/>
      <protection/>
    </xf>
    <xf numFmtId="0" fontId="0" fillId="39" borderId="68" xfId="0" applyFont="1" applyFill="1" applyBorder="1" applyAlignment="1">
      <alignment/>
    </xf>
    <xf numFmtId="0" fontId="0" fillId="39" borderId="69" xfId="0" applyFont="1" applyFill="1" applyBorder="1" applyAlignment="1">
      <alignment/>
    </xf>
    <xf numFmtId="0" fontId="0" fillId="39" borderId="75" xfId="0" applyFont="1" applyFill="1" applyBorder="1" applyAlignment="1">
      <alignment/>
    </xf>
    <xf numFmtId="0" fontId="0" fillId="39" borderId="6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59" xfId="0" applyFont="1" applyFill="1" applyBorder="1" applyAlignment="1">
      <alignment/>
    </xf>
    <xf numFmtId="0" fontId="0" fillId="39" borderId="6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1" fillId="32" borderId="72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2" borderId="61" xfId="0" applyFont="1" applyFill="1" applyBorder="1" applyAlignment="1">
      <alignment horizontal="center"/>
    </xf>
    <xf numFmtId="0" fontId="1" fillId="32" borderId="4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62" fillId="0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37" xfId="0" applyNumberFormat="1" applyFont="1" applyFill="1" applyBorder="1" applyAlignment="1" applyProtection="1">
      <alignment horizontal="center" wrapText="1"/>
      <protection/>
    </xf>
    <xf numFmtId="0" fontId="1" fillId="34" borderId="17" xfId="0" applyNumberFormat="1" applyFont="1" applyFill="1" applyBorder="1" applyAlignment="1" applyProtection="1">
      <alignment horizontal="center" wrapText="1"/>
      <protection/>
    </xf>
    <xf numFmtId="0" fontId="0" fillId="34" borderId="76" xfId="0" applyNumberFormat="1" applyFont="1" applyFill="1" applyBorder="1" applyAlignment="1" applyProtection="1">
      <alignment horizontal="center" wrapText="1"/>
      <protection/>
    </xf>
    <xf numFmtId="0" fontId="0" fillId="34" borderId="45" xfId="0" applyNumberFormat="1" applyFont="1" applyFill="1" applyBorder="1" applyAlignment="1" applyProtection="1">
      <alignment horizontal="center" wrapText="1"/>
      <protection/>
    </xf>
    <xf numFmtId="0" fontId="0" fillId="34" borderId="52" xfId="0" applyNumberFormat="1" applyFont="1" applyFill="1" applyBorder="1" applyAlignment="1" applyProtection="1">
      <alignment horizontal="center" wrapText="1"/>
      <protection/>
    </xf>
    <xf numFmtId="0" fontId="56" fillId="0" borderId="37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67" xfId="0" applyBorder="1" applyAlignment="1">
      <alignment wrapText="1"/>
    </xf>
    <xf numFmtId="0" fontId="0" fillId="34" borderId="45" xfId="0" applyNumberFormat="1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 wrapText="1"/>
    </xf>
    <xf numFmtId="0" fontId="0" fillId="0" borderId="52" xfId="0" applyBorder="1" applyAlignment="1">
      <alignment wrapText="1"/>
    </xf>
    <xf numFmtId="0" fontId="56" fillId="34" borderId="3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0" fillId="34" borderId="76" xfId="0" applyNumberFormat="1" applyFont="1" applyFill="1" applyBorder="1" applyAlignment="1" applyProtection="1">
      <alignment horizontal="center" wrapText="1"/>
      <protection/>
    </xf>
    <xf numFmtId="0" fontId="5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39" borderId="68" xfId="0" applyFont="1" applyFill="1" applyBorder="1" applyAlignment="1">
      <alignment/>
    </xf>
    <xf numFmtId="0" fontId="0" fillId="39" borderId="69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6" borderId="77" xfId="0" applyNumberFormat="1" applyFont="1" applyFill="1" applyBorder="1" applyAlignment="1" applyProtection="1">
      <alignment/>
      <protection/>
    </xf>
    <xf numFmtId="0" fontId="1" fillId="0" borderId="78" xfId="0" applyNumberFormat="1" applyFont="1" applyFill="1" applyBorder="1" applyAlignment="1" applyProtection="1">
      <alignment horizontal="center"/>
      <protection/>
    </xf>
    <xf numFmtId="0" fontId="1" fillId="0" borderId="79" xfId="0" applyNumberFormat="1" applyFont="1" applyFill="1" applyBorder="1" applyAlignment="1" applyProtection="1">
      <alignment horizontal="center"/>
      <protection/>
    </xf>
    <xf numFmtId="0" fontId="1" fillId="38" borderId="78" xfId="0" applyNumberFormat="1" applyFont="1" applyFill="1" applyBorder="1" applyAlignment="1" applyProtection="1">
      <alignment horizontal="center"/>
      <protection/>
    </xf>
    <xf numFmtId="0" fontId="1" fillId="38" borderId="79" xfId="0" applyNumberFormat="1" applyFont="1" applyFill="1" applyBorder="1" applyAlignment="1" applyProtection="1">
      <alignment horizontal="center"/>
      <protection/>
    </xf>
    <xf numFmtId="0" fontId="1" fillId="0" borderId="80" xfId="0" applyNumberFormat="1" applyFont="1" applyFill="1" applyBorder="1" applyAlignment="1" applyProtection="1">
      <alignment horizontal="center"/>
      <protection/>
    </xf>
    <xf numFmtId="0" fontId="1" fillId="0" borderId="81" xfId="0" applyNumberFormat="1" applyFont="1" applyFill="1" applyBorder="1" applyAlignment="1" applyProtection="1">
      <alignment horizontal="center"/>
      <protection/>
    </xf>
    <xf numFmtId="0" fontId="1" fillId="0" borderId="82" xfId="0" applyNumberFormat="1" applyFont="1" applyFill="1" applyBorder="1" applyAlignment="1" applyProtection="1">
      <alignment horizontal="center"/>
      <protection/>
    </xf>
    <xf numFmtId="0" fontId="1" fillId="33" borderId="82" xfId="0" applyNumberFormat="1" applyFont="1" applyFill="1" applyBorder="1" applyAlignment="1" applyProtection="1">
      <alignment horizontal="center"/>
      <protection/>
    </xf>
    <xf numFmtId="0" fontId="1" fillId="30" borderId="83" xfId="0" applyNumberFormat="1" applyFont="1" applyFill="1" applyBorder="1" applyAlignment="1" applyProtection="1">
      <alignment horizontal="center"/>
      <protection/>
    </xf>
    <xf numFmtId="0" fontId="1" fillId="30" borderId="84" xfId="0" applyNumberFormat="1" applyFont="1" applyFill="1" applyBorder="1" applyAlignment="1" applyProtection="1">
      <alignment horizontal="center"/>
      <protection/>
    </xf>
    <xf numFmtId="0" fontId="1" fillId="0" borderId="83" xfId="0" applyNumberFormat="1" applyFont="1" applyFill="1" applyBorder="1" applyAlignment="1" applyProtection="1">
      <alignment horizontal="center"/>
      <protection/>
    </xf>
    <xf numFmtId="0" fontId="1" fillId="0" borderId="84" xfId="0" applyNumberFormat="1" applyFont="1" applyFill="1" applyBorder="1" applyAlignment="1" applyProtection="1">
      <alignment horizontal="center"/>
      <protection/>
    </xf>
    <xf numFmtId="0" fontId="1" fillId="0" borderId="85" xfId="0" applyNumberFormat="1" applyFont="1" applyFill="1" applyBorder="1" applyAlignment="1" applyProtection="1">
      <alignment horizontal="center"/>
      <protection/>
    </xf>
    <xf numFmtId="0" fontId="1" fillId="0" borderId="86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8" borderId="19" xfId="0" applyNumberFormat="1" applyFont="1" applyFill="1" applyBorder="1" applyAlignment="1" applyProtection="1">
      <alignment/>
      <protection/>
    </xf>
    <xf numFmtId="0" fontId="55" fillId="0" borderId="33" xfId="0" applyFont="1" applyBorder="1" applyAlignment="1">
      <alignment horizontal="center"/>
    </xf>
    <xf numFmtId="0" fontId="1" fillId="35" borderId="77" xfId="0" applyNumberFormat="1" applyFont="1" applyFill="1" applyBorder="1" applyAlignment="1" applyProtection="1">
      <alignment/>
      <protection/>
    </xf>
    <xf numFmtId="0" fontId="1" fillId="38" borderId="36" xfId="0" applyNumberFormat="1" applyFont="1" applyFill="1" applyBorder="1" applyAlignment="1" applyProtection="1">
      <alignment/>
      <protection/>
    </xf>
    <xf numFmtId="0" fontId="1" fillId="35" borderId="19" xfId="0" applyNumberFormat="1" applyFont="1" applyFill="1" applyBorder="1" applyAlignment="1" applyProtection="1">
      <alignment/>
      <protection/>
    </xf>
    <xf numFmtId="0" fontId="1" fillId="37" borderId="36" xfId="0" applyNumberFormat="1" applyFont="1" applyFill="1" applyBorder="1" applyAlignment="1" applyProtection="1">
      <alignment/>
      <protection/>
    </xf>
    <xf numFmtId="1" fontId="1" fillId="0" borderId="3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FF99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76200</xdr:rowOff>
    </xdr:from>
    <xdr:to>
      <xdr:col>21</xdr:col>
      <xdr:colOff>438150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6200"/>
          <a:ext cx="54006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0</xdr:row>
      <xdr:rowOff>66675</xdr:rowOff>
    </xdr:from>
    <xdr:to>
      <xdr:col>36</xdr:col>
      <xdr:colOff>361950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66675"/>
          <a:ext cx="54102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0</xdr:row>
      <xdr:rowOff>76200</xdr:rowOff>
    </xdr:from>
    <xdr:to>
      <xdr:col>21</xdr:col>
      <xdr:colOff>457200</xdr:colOff>
      <xdr:row>24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76200"/>
          <a:ext cx="54197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0</xdr:row>
      <xdr:rowOff>76200</xdr:rowOff>
    </xdr:from>
    <xdr:to>
      <xdr:col>21</xdr:col>
      <xdr:colOff>457200</xdr:colOff>
      <xdr:row>24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76200"/>
          <a:ext cx="54197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76200</xdr:rowOff>
    </xdr:from>
    <xdr:to>
      <xdr:col>21</xdr:col>
      <xdr:colOff>457200</xdr:colOff>
      <xdr:row>24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6200"/>
          <a:ext cx="54197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76200</xdr:rowOff>
    </xdr:from>
    <xdr:to>
      <xdr:col>21</xdr:col>
      <xdr:colOff>457200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6200"/>
          <a:ext cx="54197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8"/>
  <sheetViews>
    <sheetView zoomScale="85" zoomScaleNormal="85" zoomScalePageLayoutView="0" workbookViewId="0" topLeftCell="A4">
      <selection activeCell="H8" sqref="H8:J8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9.28125" style="91" customWidth="1"/>
    <col min="36" max="36" width="2.421875" style="91" customWidth="1" outlineLevel="1"/>
    <col min="37" max="37" width="11.140625" style="91" customWidth="1" outlineLevel="1"/>
    <col min="38" max="38" width="2.140625" style="91" customWidth="1"/>
    <col min="39" max="39" width="40.00390625" style="91" customWidth="1"/>
    <col min="40" max="40" width="3.421875" style="91" customWidth="1" outlineLevel="1"/>
    <col min="41" max="41" width="2.7109375" style="91" customWidth="1" outlineLevel="1"/>
    <col min="42" max="42" width="11.140625" style="91" customWidth="1" outlineLevel="1"/>
    <col min="43" max="44" width="11.140625" style="0" customWidth="1" outlineLevel="1"/>
    <col min="45" max="45" width="11.140625" style="0" customWidth="1"/>
    <col min="46" max="46" width="9.421875" style="0" customWidth="1"/>
  </cols>
  <sheetData>
    <row r="1" spans="1:52" ht="18">
      <c r="A1" s="274" t="s">
        <v>335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336</v>
      </c>
      <c r="I2" s="91"/>
      <c r="AZ2" s="92"/>
    </row>
    <row r="3" spans="1:52" ht="12.75">
      <c r="A3" s="2" t="s">
        <v>340</v>
      </c>
      <c r="H3" s="214" t="s">
        <v>337</v>
      </c>
      <c r="I3" s="91"/>
      <c r="U3" s="109"/>
      <c r="AZ3" s="92"/>
    </row>
    <row r="4" spans="1:52" ht="12.75">
      <c r="A4" s="2" t="s">
        <v>61</v>
      </c>
      <c r="H4" s="217" t="s">
        <v>338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172" t="s">
        <v>368</v>
      </c>
      <c r="I7" s="173"/>
      <c r="J7" s="196" t="s">
        <v>371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15" t="s">
        <v>46</v>
      </c>
      <c r="I8" s="216"/>
      <c r="J8" s="197" t="s">
        <v>44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144" t="s">
        <v>54</v>
      </c>
      <c r="I9" s="145" t="s">
        <v>34</v>
      </c>
      <c r="J9" s="197" t="s">
        <v>55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144" t="s">
        <v>369</v>
      </c>
      <c r="I10" s="145" t="s">
        <v>34</v>
      </c>
      <c r="J10" s="197" t="s">
        <v>370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144"/>
      <c r="I11" s="145"/>
      <c r="J11" s="198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04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04"/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104"/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342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176" t="s">
        <v>343</v>
      </c>
      <c r="H26" s="174" t="s">
        <v>56</v>
      </c>
      <c r="I26" s="174" t="s">
        <v>49</v>
      </c>
      <c r="J26" s="148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185">
        <v>12</v>
      </c>
      <c r="E27" s="112">
        <v>12</v>
      </c>
      <c r="F27" s="186">
        <v>10</v>
      </c>
      <c r="G27" s="125">
        <f aca="true" t="shared" si="0" ref="G27:G32">D27+E27+F27</f>
        <v>34</v>
      </c>
      <c r="H27" s="218"/>
      <c r="I27" s="175"/>
      <c r="J27" s="150"/>
      <c r="K27" s="150"/>
      <c r="L27" s="150"/>
      <c r="M27" s="150"/>
      <c r="N27" s="152"/>
      <c r="O27" s="221"/>
      <c r="P27" s="194">
        <f aca="true" t="shared" si="1" ref="P27:P32">G27+H27+I27+J27+K27+L27+M27+N27+O27</f>
        <v>34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185">
        <v>10</v>
      </c>
      <c r="E28" s="112">
        <v>10</v>
      </c>
      <c r="F28" s="186">
        <v>12</v>
      </c>
      <c r="G28" s="125">
        <f t="shared" si="0"/>
        <v>32</v>
      </c>
      <c r="H28" s="218"/>
      <c r="I28" s="175"/>
      <c r="J28" s="150"/>
      <c r="K28" s="150"/>
      <c r="L28" s="150"/>
      <c r="M28" s="150"/>
      <c r="N28" s="152"/>
      <c r="O28" s="221"/>
      <c r="P28" s="195">
        <f t="shared" si="1"/>
        <v>32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185">
        <v>6</v>
      </c>
      <c r="E29" s="112">
        <v>8</v>
      </c>
      <c r="F29" s="186">
        <v>6</v>
      </c>
      <c r="G29" s="125">
        <f t="shared" si="0"/>
        <v>20</v>
      </c>
      <c r="H29" s="218"/>
      <c r="I29" s="175"/>
      <c r="J29" s="150"/>
      <c r="K29" s="150"/>
      <c r="L29" s="150"/>
      <c r="M29" s="150"/>
      <c r="N29" s="152"/>
      <c r="O29" s="221"/>
      <c r="P29" s="195">
        <f t="shared" si="1"/>
        <v>20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185">
        <v>8</v>
      </c>
      <c r="E30" s="112">
        <v>6</v>
      </c>
      <c r="F30" s="186">
        <v>5</v>
      </c>
      <c r="G30" s="125">
        <f t="shared" si="0"/>
        <v>19</v>
      </c>
      <c r="H30" s="218"/>
      <c r="I30" s="175"/>
      <c r="J30" s="150"/>
      <c r="K30" s="150"/>
      <c r="L30" s="150"/>
      <c r="M30" s="150"/>
      <c r="N30" s="152"/>
      <c r="O30" s="221"/>
      <c r="P30" s="195">
        <f t="shared" si="1"/>
        <v>19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185">
        <v>5</v>
      </c>
      <c r="E31" s="112">
        <v>5</v>
      </c>
      <c r="F31" s="186">
        <v>8</v>
      </c>
      <c r="G31" s="125">
        <f t="shared" si="0"/>
        <v>18</v>
      </c>
      <c r="H31" s="218"/>
      <c r="I31" s="175"/>
      <c r="J31" s="150"/>
      <c r="K31" s="150"/>
      <c r="L31" s="150"/>
      <c r="M31" s="150"/>
      <c r="N31" s="152"/>
      <c r="O31" s="221"/>
      <c r="P31" s="195">
        <f t="shared" si="1"/>
        <v>18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47"/>
      <c r="C32" s="180"/>
      <c r="D32" s="185">
        <v>0</v>
      </c>
      <c r="E32" s="112">
        <v>0</v>
      </c>
      <c r="F32" s="186">
        <v>0</v>
      </c>
      <c r="G32" s="125">
        <f t="shared" si="0"/>
        <v>0</v>
      </c>
      <c r="H32" s="218"/>
      <c r="I32" s="175"/>
      <c r="J32" s="150"/>
      <c r="K32" s="150"/>
      <c r="L32" s="150"/>
      <c r="M32" s="150"/>
      <c r="N32" s="152"/>
      <c r="O32" s="221"/>
      <c r="P32" s="195">
        <f t="shared" si="1"/>
        <v>0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/>
      <c r="B33" s="147"/>
      <c r="C33" s="181"/>
      <c r="D33" s="185"/>
      <c r="E33" s="112"/>
      <c r="F33" s="186"/>
      <c r="G33" s="125"/>
      <c r="H33" s="218"/>
      <c r="I33" s="175"/>
      <c r="J33" s="150"/>
      <c r="K33" s="150"/>
      <c r="L33" s="150"/>
      <c r="M33" s="150"/>
      <c r="N33" s="152"/>
      <c r="O33" s="221"/>
      <c r="P33" s="195"/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/>
      <c r="B34" s="149"/>
      <c r="C34" s="181"/>
      <c r="D34" s="187"/>
      <c r="E34" s="131"/>
      <c r="F34" s="188"/>
      <c r="G34" s="177"/>
      <c r="H34" s="219"/>
      <c r="I34" s="175"/>
      <c r="J34" s="150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177"/>
      <c r="H35" s="219"/>
      <c r="I35" s="175"/>
      <c r="J35" s="150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178"/>
      <c r="H36" s="218"/>
      <c r="I36" s="175"/>
      <c r="J36" s="150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 t="s">
        <v>7</v>
      </c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F42" s="91" t="s">
        <v>68</v>
      </c>
      <c r="AJ42" s="91" t="s">
        <v>191</v>
      </c>
      <c r="AN42" s="91" t="s">
        <v>263</v>
      </c>
      <c r="AQ42" s="91"/>
      <c r="AR42" s="91"/>
      <c r="AS42" s="91"/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F43" s="91" t="s">
        <v>17</v>
      </c>
      <c r="AJ43" s="91" t="s">
        <v>17</v>
      </c>
      <c r="AN43" s="91" t="s">
        <v>17</v>
      </c>
      <c r="AQ43" s="91"/>
      <c r="AR43" s="91"/>
      <c r="AS43" s="91"/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7322</v>
      </c>
      <c r="D44" s="41">
        <v>73</v>
      </c>
      <c r="E44" s="17"/>
      <c r="F44" s="18"/>
      <c r="G44" s="10"/>
      <c r="H44" s="10"/>
      <c r="I44" s="10"/>
      <c r="J44" s="27"/>
      <c r="K44" s="31">
        <f>D44</f>
        <v>73</v>
      </c>
      <c r="L44" s="40">
        <v>7766</v>
      </c>
      <c r="M44" s="41">
        <v>77</v>
      </c>
      <c r="N44" s="17"/>
      <c r="O44" s="18"/>
      <c r="P44" s="10"/>
      <c r="Q44" s="10"/>
      <c r="R44" s="10"/>
      <c r="S44" s="27"/>
      <c r="T44" s="31">
        <f>M44</f>
        <v>77</v>
      </c>
      <c r="U44" s="40">
        <v>2048</v>
      </c>
      <c r="V44" s="41">
        <v>20</v>
      </c>
      <c r="W44" s="17"/>
      <c r="X44" s="18"/>
      <c r="Y44" s="10"/>
      <c r="Z44" s="10"/>
      <c r="AA44" s="10"/>
      <c r="AB44" s="27"/>
      <c r="AC44" s="31">
        <f>V44</f>
        <v>20</v>
      </c>
      <c r="AD44" s="5">
        <f>K44+T44+AC44</f>
        <v>170</v>
      </c>
      <c r="AF44" s="92" t="s">
        <v>69</v>
      </c>
      <c r="AJ44" s="91" t="s">
        <v>192</v>
      </c>
      <c r="AN44" s="91" t="s">
        <v>264</v>
      </c>
      <c r="AQ44" s="91"/>
      <c r="AR44" s="91"/>
      <c r="AS44" s="91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6</v>
      </c>
      <c r="H45" s="38">
        <f>G45*2</f>
        <v>12</v>
      </c>
      <c r="I45" s="38">
        <f>1615+199</f>
        <v>1814</v>
      </c>
      <c r="J45" s="39">
        <v>18</v>
      </c>
      <c r="K45" s="32">
        <f>H45+J45</f>
        <v>30</v>
      </c>
      <c r="L45" s="19"/>
      <c r="M45" s="20"/>
      <c r="N45" s="19"/>
      <c r="O45" s="20"/>
      <c r="P45" s="38">
        <v>27</v>
      </c>
      <c r="Q45" s="38">
        <f>P45*2</f>
        <v>54</v>
      </c>
      <c r="R45" s="38">
        <f>1244+344</f>
        <v>1588</v>
      </c>
      <c r="S45" s="111">
        <v>15</v>
      </c>
      <c r="T45" s="32">
        <f>Q45+S45</f>
        <v>69</v>
      </c>
      <c r="U45" s="19"/>
      <c r="V45" s="20"/>
      <c r="W45" s="19"/>
      <c r="X45" s="20"/>
      <c r="Y45" s="38">
        <v>19</v>
      </c>
      <c r="Z45" s="38">
        <f>Y45*2</f>
        <v>38</v>
      </c>
      <c r="AA45" s="38">
        <v>564</v>
      </c>
      <c r="AB45" s="39">
        <v>5</v>
      </c>
      <c r="AC45" s="32">
        <f>Z45+AB45</f>
        <v>43</v>
      </c>
      <c r="AD45" s="3">
        <f>K45+T45+AC45</f>
        <v>142</v>
      </c>
      <c r="AF45" s="92" t="s">
        <v>70</v>
      </c>
      <c r="AJ45" s="91" t="s">
        <v>193</v>
      </c>
      <c r="AN45" s="91" t="s">
        <v>265</v>
      </c>
      <c r="AQ45" s="91"/>
      <c r="AR45" s="91"/>
      <c r="AS45" s="91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44</v>
      </c>
      <c r="F46" s="61">
        <f>E46</f>
        <v>44</v>
      </c>
      <c r="G46" s="7"/>
      <c r="H46" s="7"/>
      <c r="I46" s="7"/>
      <c r="J46" s="29"/>
      <c r="K46" s="33">
        <f>F46</f>
        <v>44</v>
      </c>
      <c r="L46" s="21"/>
      <c r="M46" s="22"/>
      <c r="N46" s="60">
        <v>38</v>
      </c>
      <c r="O46" s="61">
        <f>N46</f>
        <v>38</v>
      </c>
      <c r="P46" s="7"/>
      <c r="Q46" s="7"/>
      <c r="R46" s="7"/>
      <c r="S46" s="29"/>
      <c r="T46" s="33">
        <f>O46</f>
        <v>38</v>
      </c>
      <c r="U46" s="21"/>
      <c r="V46" s="22"/>
      <c r="W46" s="60">
        <v>27</v>
      </c>
      <c r="X46" s="61">
        <f>W46</f>
        <v>27</v>
      </c>
      <c r="Y46" s="7"/>
      <c r="Z46" s="7"/>
      <c r="AA46" s="7"/>
      <c r="AB46" s="29"/>
      <c r="AC46" s="33">
        <f>X46</f>
        <v>27</v>
      </c>
      <c r="AD46" s="4">
        <f>K46+T46+AC46</f>
        <v>109</v>
      </c>
      <c r="AF46" s="92" t="s">
        <v>71</v>
      </c>
      <c r="AJ46" s="91" t="s">
        <v>194</v>
      </c>
      <c r="AN46" s="91" t="s">
        <v>266</v>
      </c>
      <c r="AQ46" s="91"/>
      <c r="AR46" s="91"/>
      <c r="AS46" s="91"/>
      <c r="AT46" s="91"/>
      <c r="AU46" s="91"/>
      <c r="AZ46" s="92"/>
    </row>
    <row r="47" spans="1:52" ht="12.75">
      <c r="A47" s="42">
        <v>4</v>
      </c>
      <c r="B47" s="44" t="s">
        <v>351</v>
      </c>
      <c r="C47" s="40">
        <v>4389</v>
      </c>
      <c r="D47" s="41">
        <v>43</v>
      </c>
      <c r="E47" s="17"/>
      <c r="F47" s="18"/>
      <c r="G47" s="10"/>
      <c r="H47" s="10"/>
      <c r="I47" s="10"/>
      <c r="J47" s="27"/>
      <c r="K47" s="31">
        <f>D47</f>
        <v>43</v>
      </c>
      <c r="L47" s="40">
        <v>4001</v>
      </c>
      <c r="M47" s="41">
        <v>40</v>
      </c>
      <c r="N47" s="17"/>
      <c r="O47" s="18"/>
      <c r="P47" s="10"/>
      <c r="Q47" s="10"/>
      <c r="R47" s="10"/>
      <c r="S47" s="27"/>
      <c r="T47" s="31">
        <f>M47</f>
        <v>40</v>
      </c>
      <c r="U47" s="40">
        <v>1960</v>
      </c>
      <c r="V47" s="41">
        <v>19</v>
      </c>
      <c r="W47" s="17"/>
      <c r="X47" s="18"/>
      <c r="Y47" s="10"/>
      <c r="Z47" s="10"/>
      <c r="AA47" s="10"/>
      <c r="AB47" s="27"/>
      <c r="AC47" s="31">
        <f>V47</f>
        <v>19</v>
      </c>
      <c r="AD47" s="5">
        <f aca="true" t="shared" si="2" ref="AD47:AD61">K47+T47+AC47</f>
        <v>102</v>
      </c>
      <c r="AF47" s="92" t="s">
        <v>72</v>
      </c>
      <c r="AJ47" s="91" t="s">
        <v>195</v>
      </c>
      <c r="AN47" s="91" t="s">
        <v>267</v>
      </c>
      <c r="AQ47" s="91"/>
      <c r="AR47" s="91"/>
      <c r="AS47" s="91"/>
      <c r="AT47" s="91"/>
      <c r="AU47" s="91"/>
      <c r="AZ47" s="92"/>
    </row>
    <row r="48" spans="1:52" ht="12.75">
      <c r="A48" s="42">
        <v>5</v>
      </c>
      <c r="B48" s="36" t="s">
        <v>352</v>
      </c>
      <c r="C48" s="19"/>
      <c r="D48" s="20"/>
      <c r="E48" s="19"/>
      <c r="F48" s="20"/>
      <c r="G48" s="38">
        <v>7</v>
      </c>
      <c r="H48" s="38">
        <f>G48*2</f>
        <v>14</v>
      </c>
      <c r="I48" s="38">
        <v>2202</v>
      </c>
      <c r="J48" s="39">
        <v>22</v>
      </c>
      <c r="K48" s="32">
        <f>H48+J48</f>
        <v>36</v>
      </c>
      <c r="L48" s="19"/>
      <c r="M48" s="20"/>
      <c r="N48" s="19"/>
      <c r="O48" s="20"/>
      <c r="P48" s="38">
        <v>24</v>
      </c>
      <c r="Q48" s="38">
        <f>P48*2</f>
        <v>48</v>
      </c>
      <c r="R48" s="38">
        <v>541</v>
      </c>
      <c r="S48" s="39">
        <v>5</v>
      </c>
      <c r="T48" s="32">
        <f>Q48+S48</f>
        <v>53</v>
      </c>
      <c r="U48" s="19"/>
      <c r="V48" s="20"/>
      <c r="W48" s="19"/>
      <c r="X48" s="20"/>
      <c r="Y48" s="38">
        <v>1</v>
      </c>
      <c r="Z48" s="38">
        <f>Y48*2</f>
        <v>2</v>
      </c>
      <c r="AA48" s="38">
        <v>39</v>
      </c>
      <c r="AB48" s="39">
        <v>0</v>
      </c>
      <c r="AC48" s="32">
        <f>Z48+AB48</f>
        <v>2</v>
      </c>
      <c r="AD48" s="3">
        <f t="shared" si="2"/>
        <v>91</v>
      </c>
      <c r="AF48" s="92" t="s">
        <v>73</v>
      </c>
      <c r="AJ48" s="91" t="s">
        <v>196</v>
      </c>
      <c r="AN48" s="91" t="s">
        <v>268</v>
      </c>
      <c r="AQ48" s="91"/>
      <c r="AR48" s="91"/>
      <c r="AS48" s="91"/>
      <c r="AT48" s="91"/>
      <c r="AU48" s="91"/>
      <c r="AZ48" s="92"/>
    </row>
    <row r="49" spans="1:52" ht="13.5" thickBot="1">
      <c r="A49" s="42">
        <v>6</v>
      </c>
      <c r="B49" s="37" t="s">
        <v>347</v>
      </c>
      <c r="C49" s="21"/>
      <c r="D49" s="22"/>
      <c r="E49" s="60">
        <v>31</v>
      </c>
      <c r="F49" s="61">
        <f>E49</f>
        <v>31</v>
      </c>
      <c r="G49" s="7"/>
      <c r="H49" s="7"/>
      <c r="I49" s="7"/>
      <c r="J49" s="29"/>
      <c r="K49" s="33">
        <f>F49</f>
        <v>31</v>
      </c>
      <c r="L49" s="21"/>
      <c r="M49" s="22"/>
      <c r="N49" s="60">
        <v>12</v>
      </c>
      <c r="O49" s="61">
        <f>N49</f>
        <v>12</v>
      </c>
      <c r="P49" s="7"/>
      <c r="Q49" s="7"/>
      <c r="R49" s="7"/>
      <c r="S49" s="29"/>
      <c r="T49" s="33">
        <f>O49</f>
        <v>12</v>
      </c>
      <c r="U49" s="21"/>
      <c r="V49" s="22"/>
      <c r="W49" s="60">
        <v>30</v>
      </c>
      <c r="X49" s="61">
        <f>W49</f>
        <v>30</v>
      </c>
      <c r="Y49" s="7"/>
      <c r="Z49" s="7"/>
      <c r="AA49" s="7"/>
      <c r="AB49" s="29"/>
      <c r="AC49" s="33">
        <f>X49</f>
        <v>30</v>
      </c>
      <c r="AD49" s="4">
        <f t="shared" si="2"/>
        <v>73</v>
      </c>
      <c r="AF49" s="92" t="s">
        <v>74</v>
      </c>
      <c r="AJ49" s="91" t="s">
        <v>197</v>
      </c>
      <c r="AN49" s="91" t="s">
        <v>269</v>
      </c>
      <c r="AQ49" s="91"/>
      <c r="AR49" s="91"/>
      <c r="AS49" s="91"/>
      <c r="AT49" s="91"/>
      <c r="AU49" s="91"/>
      <c r="AZ49" s="92"/>
    </row>
    <row r="50" spans="1:52" ht="12.75">
      <c r="A50" s="42">
        <v>7</v>
      </c>
      <c r="B50" s="44" t="s">
        <v>349</v>
      </c>
      <c r="C50" s="40">
        <v>4562</v>
      </c>
      <c r="D50" s="41">
        <v>45</v>
      </c>
      <c r="E50" s="17"/>
      <c r="F50" s="18"/>
      <c r="G50" s="10"/>
      <c r="H50" s="10"/>
      <c r="I50" s="10"/>
      <c r="J50" s="27"/>
      <c r="K50" s="31">
        <f>D50</f>
        <v>45</v>
      </c>
      <c r="L50" s="40">
        <v>5032</v>
      </c>
      <c r="M50" s="41">
        <v>50</v>
      </c>
      <c r="N50" s="17"/>
      <c r="O50" s="18"/>
      <c r="P50" s="10"/>
      <c r="Q50" s="10"/>
      <c r="R50" s="10"/>
      <c r="S50" s="27"/>
      <c r="T50" s="31">
        <f>M50</f>
        <v>50</v>
      </c>
      <c r="U50" s="40">
        <v>3187</v>
      </c>
      <c r="V50" s="41">
        <v>31</v>
      </c>
      <c r="W50" s="17"/>
      <c r="X50" s="18"/>
      <c r="Y50" s="10"/>
      <c r="Z50" s="10"/>
      <c r="AA50" s="10"/>
      <c r="AB50" s="27"/>
      <c r="AC50" s="31">
        <f>V50</f>
        <v>31</v>
      </c>
      <c r="AD50" s="5">
        <f t="shared" si="2"/>
        <v>126</v>
      </c>
      <c r="AF50" s="92" t="s">
        <v>75</v>
      </c>
      <c r="AJ50" s="91" t="s">
        <v>198</v>
      </c>
      <c r="AN50" s="91" t="s">
        <v>270</v>
      </c>
      <c r="AQ50" s="91"/>
      <c r="AR50" s="91"/>
      <c r="AS50" s="91"/>
      <c r="AT50" s="91"/>
      <c r="AU50" s="91"/>
      <c r="AZ50" s="92"/>
    </row>
    <row r="51" spans="1:52" ht="12.75">
      <c r="A51" s="42">
        <v>8</v>
      </c>
      <c r="B51" s="36" t="s">
        <v>354</v>
      </c>
      <c r="C51" s="19"/>
      <c r="D51" s="20"/>
      <c r="E51" s="19"/>
      <c r="F51" s="20"/>
      <c r="G51" s="38">
        <v>5</v>
      </c>
      <c r="H51" s="38">
        <f>G51*2</f>
        <v>10</v>
      </c>
      <c r="I51" s="38">
        <v>2348</v>
      </c>
      <c r="J51" s="39">
        <v>23</v>
      </c>
      <c r="K51" s="32">
        <f>H51+J51</f>
        <v>33</v>
      </c>
      <c r="L51" s="19"/>
      <c r="M51" s="20"/>
      <c r="N51" s="19"/>
      <c r="O51" s="20"/>
      <c r="P51" s="38">
        <v>31</v>
      </c>
      <c r="Q51" s="38">
        <f>P51*2</f>
        <v>62</v>
      </c>
      <c r="R51" s="38">
        <f>692+381</f>
        <v>1073</v>
      </c>
      <c r="S51" s="39">
        <v>10</v>
      </c>
      <c r="T51" s="32">
        <f>Q51+S51</f>
        <v>72</v>
      </c>
      <c r="U51" s="19"/>
      <c r="V51" s="20"/>
      <c r="W51" s="19"/>
      <c r="X51" s="20"/>
      <c r="Y51" s="38">
        <v>16</v>
      </c>
      <c r="Z51" s="38">
        <f>Y51*2</f>
        <v>32</v>
      </c>
      <c r="AA51" s="38">
        <v>485</v>
      </c>
      <c r="AB51" s="39">
        <v>4</v>
      </c>
      <c r="AC51" s="32">
        <f>Z51+AB51</f>
        <v>36</v>
      </c>
      <c r="AD51" s="3">
        <f t="shared" si="2"/>
        <v>141</v>
      </c>
      <c r="AF51" s="92" t="s">
        <v>76</v>
      </c>
      <c r="AJ51" s="91" t="s">
        <v>199</v>
      </c>
      <c r="AN51" s="91" t="s">
        <v>271</v>
      </c>
      <c r="AQ51" s="91"/>
      <c r="AR51" s="91"/>
      <c r="AS51" s="91"/>
      <c r="AT51" s="91"/>
      <c r="AU51" s="91"/>
      <c r="AZ51" s="92"/>
    </row>
    <row r="52" spans="1:52" ht="13.5" thickBot="1">
      <c r="A52" s="42">
        <v>9</v>
      </c>
      <c r="B52" s="37" t="s">
        <v>348</v>
      </c>
      <c r="C52" s="21"/>
      <c r="D52" s="22"/>
      <c r="E52" s="60">
        <v>37</v>
      </c>
      <c r="F52" s="61">
        <f>E52</f>
        <v>37</v>
      </c>
      <c r="G52" s="7"/>
      <c r="H52" s="7"/>
      <c r="I52" s="7"/>
      <c r="J52" s="29"/>
      <c r="K52" s="33">
        <f>F52</f>
        <v>37</v>
      </c>
      <c r="L52" s="21"/>
      <c r="M52" s="22"/>
      <c r="N52" s="60">
        <v>37</v>
      </c>
      <c r="O52" s="61">
        <f>N52</f>
        <v>37</v>
      </c>
      <c r="P52" s="7"/>
      <c r="Q52" s="7"/>
      <c r="R52" s="7"/>
      <c r="S52" s="29"/>
      <c r="T52" s="33">
        <f>O52</f>
        <v>37</v>
      </c>
      <c r="U52" s="21"/>
      <c r="V52" s="22"/>
      <c r="W52" s="60">
        <v>36</v>
      </c>
      <c r="X52" s="61">
        <f>W52</f>
        <v>36</v>
      </c>
      <c r="Y52" s="7"/>
      <c r="Z52" s="7"/>
      <c r="AA52" s="7"/>
      <c r="AB52" s="29"/>
      <c r="AC52" s="33">
        <f>X52</f>
        <v>36</v>
      </c>
      <c r="AD52" s="4">
        <f t="shared" si="2"/>
        <v>110</v>
      </c>
      <c r="AF52" s="92" t="s">
        <v>77</v>
      </c>
      <c r="AJ52" s="91" t="s">
        <v>200</v>
      </c>
      <c r="AN52" s="91" t="s">
        <v>272</v>
      </c>
      <c r="AQ52" s="91"/>
      <c r="AR52" s="91"/>
      <c r="AS52" s="91"/>
      <c r="AT52" s="91"/>
      <c r="AU52" s="91"/>
      <c r="AZ52" s="92"/>
    </row>
    <row r="53" spans="1:52" ht="12.75">
      <c r="A53" s="42">
        <v>10</v>
      </c>
      <c r="B53" s="44" t="s">
        <v>350</v>
      </c>
      <c r="C53" s="40">
        <v>4410</v>
      </c>
      <c r="D53" s="41">
        <v>44</v>
      </c>
      <c r="E53" s="17"/>
      <c r="F53" s="18"/>
      <c r="G53" s="10"/>
      <c r="H53" s="10"/>
      <c r="I53" s="10"/>
      <c r="J53" s="27"/>
      <c r="K53" s="31">
        <f>D53</f>
        <v>44</v>
      </c>
      <c r="L53" s="40">
        <v>6628</v>
      </c>
      <c r="M53" s="41">
        <v>66</v>
      </c>
      <c r="N53" s="17"/>
      <c r="O53" s="18"/>
      <c r="P53" s="10"/>
      <c r="Q53" s="10"/>
      <c r="R53" s="10"/>
      <c r="S53" s="27"/>
      <c r="T53" s="31">
        <f>M53</f>
        <v>66</v>
      </c>
      <c r="U53" s="40">
        <v>3296</v>
      </c>
      <c r="V53" s="41">
        <v>32</v>
      </c>
      <c r="W53" s="17"/>
      <c r="X53" s="18"/>
      <c r="Y53" s="10"/>
      <c r="Z53" s="10"/>
      <c r="AA53" s="10"/>
      <c r="AB53" s="27"/>
      <c r="AC53" s="31">
        <f>V53</f>
        <v>32</v>
      </c>
      <c r="AD53" s="5">
        <f t="shared" si="2"/>
        <v>142</v>
      </c>
      <c r="AF53" s="92" t="s">
        <v>78</v>
      </c>
      <c r="AJ53" s="91" t="s">
        <v>201</v>
      </c>
      <c r="AN53" s="91" t="s">
        <v>273</v>
      </c>
      <c r="AQ53" s="91"/>
      <c r="AR53" s="91"/>
      <c r="AS53" s="91"/>
      <c r="AT53" s="91"/>
      <c r="AU53" s="91"/>
      <c r="AZ53" s="92"/>
    </row>
    <row r="54" spans="1:52" ht="12.75">
      <c r="A54" s="42">
        <v>11</v>
      </c>
      <c r="B54" s="36" t="s">
        <v>356</v>
      </c>
      <c r="C54" s="19"/>
      <c r="D54" s="20"/>
      <c r="E54" s="19"/>
      <c r="F54" s="20"/>
      <c r="G54" s="38">
        <v>3</v>
      </c>
      <c r="H54" s="38">
        <f>G54*2</f>
        <v>6</v>
      </c>
      <c r="I54" s="38">
        <v>706</v>
      </c>
      <c r="J54" s="39">
        <v>7</v>
      </c>
      <c r="K54" s="32">
        <f>H54+J54</f>
        <v>13</v>
      </c>
      <c r="L54" s="19"/>
      <c r="M54" s="20"/>
      <c r="N54" s="19"/>
      <c r="O54" s="20"/>
      <c r="P54" s="38">
        <v>12</v>
      </c>
      <c r="Q54" s="38">
        <f>P54*2</f>
        <v>24</v>
      </c>
      <c r="R54" s="38">
        <f>316+49</f>
        <v>365</v>
      </c>
      <c r="S54" s="39">
        <v>3</v>
      </c>
      <c r="T54" s="32">
        <f>Q54+S54</f>
        <v>27</v>
      </c>
      <c r="U54" s="19"/>
      <c r="V54" s="20"/>
      <c r="W54" s="19"/>
      <c r="X54" s="20"/>
      <c r="Y54" s="38">
        <v>13</v>
      </c>
      <c r="Z54" s="38">
        <f>Y54*2</f>
        <v>26</v>
      </c>
      <c r="AA54" s="38">
        <v>557</v>
      </c>
      <c r="AB54" s="39">
        <v>5</v>
      </c>
      <c r="AC54" s="32">
        <f>Z54+AB54</f>
        <v>31</v>
      </c>
      <c r="AD54" s="3">
        <f t="shared" si="2"/>
        <v>71</v>
      </c>
      <c r="AF54" s="92" t="s">
        <v>79</v>
      </c>
      <c r="AJ54" s="91" t="s">
        <v>202</v>
      </c>
      <c r="AN54" s="91" t="s">
        <v>274</v>
      </c>
      <c r="AQ54" s="91"/>
      <c r="AR54" s="91"/>
      <c r="AS54" s="91"/>
      <c r="AT54" s="91"/>
      <c r="AU54" s="91"/>
      <c r="AZ54" s="92"/>
    </row>
    <row r="55" spans="1:52" ht="13.5" thickBot="1">
      <c r="A55" s="42">
        <v>12</v>
      </c>
      <c r="B55" s="37" t="s">
        <v>353</v>
      </c>
      <c r="C55" s="21"/>
      <c r="D55" s="22"/>
      <c r="E55" s="60">
        <v>22</v>
      </c>
      <c r="F55" s="61">
        <f>E55</f>
        <v>22</v>
      </c>
      <c r="G55" s="7"/>
      <c r="H55" s="7"/>
      <c r="I55" s="7"/>
      <c r="J55" s="29"/>
      <c r="K55" s="33">
        <f>F55</f>
        <v>22</v>
      </c>
      <c r="L55" s="21"/>
      <c r="M55" s="22"/>
      <c r="N55" s="60">
        <v>43</v>
      </c>
      <c r="O55" s="61">
        <f>N55</f>
        <v>43</v>
      </c>
      <c r="P55" s="7"/>
      <c r="Q55" s="7"/>
      <c r="R55" s="7"/>
      <c r="S55" s="29"/>
      <c r="T55" s="33">
        <f>O55</f>
        <v>43</v>
      </c>
      <c r="U55" s="21"/>
      <c r="V55" s="22"/>
      <c r="W55" s="60">
        <v>14</v>
      </c>
      <c r="X55" s="61">
        <f>W55</f>
        <v>14</v>
      </c>
      <c r="Y55" s="7"/>
      <c r="Z55" s="7"/>
      <c r="AA55" s="7"/>
      <c r="AB55" s="29"/>
      <c r="AC55" s="33">
        <f>X55</f>
        <v>14</v>
      </c>
      <c r="AD55" s="4">
        <f t="shared" si="2"/>
        <v>79</v>
      </c>
      <c r="AF55" s="92" t="s">
        <v>80</v>
      </c>
      <c r="AJ55" s="91" t="s">
        <v>203</v>
      </c>
      <c r="AN55" s="91" t="s">
        <v>275</v>
      </c>
      <c r="AQ55" s="91"/>
      <c r="AR55" s="91"/>
      <c r="AS55" s="91"/>
      <c r="AT55" s="91"/>
      <c r="AU55" s="91"/>
      <c r="AZ55" s="92"/>
    </row>
    <row r="56" spans="1:52" ht="12.75">
      <c r="A56" s="42">
        <v>13</v>
      </c>
      <c r="B56" s="44" t="s">
        <v>357</v>
      </c>
      <c r="C56" s="40">
        <v>1941</v>
      </c>
      <c r="D56" s="41">
        <v>19</v>
      </c>
      <c r="E56" s="17"/>
      <c r="F56" s="18"/>
      <c r="G56" s="10"/>
      <c r="H56" s="10"/>
      <c r="I56" s="10"/>
      <c r="J56" s="27"/>
      <c r="K56" s="31">
        <f>D56</f>
        <v>19</v>
      </c>
      <c r="L56" s="40">
        <v>2032</v>
      </c>
      <c r="M56" s="41">
        <v>20</v>
      </c>
      <c r="N56" s="17"/>
      <c r="O56" s="18"/>
      <c r="P56" s="10"/>
      <c r="Q56" s="10"/>
      <c r="R56" s="10"/>
      <c r="S56" s="27"/>
      <c r="T56" s="31">
        <f>M56</f>
        <v>20</v>
      </c>
      <c r="U56" s="40">
        <v>1112</v>
      </c>
      <c r="V56" s="41">
        <v>11</v>
      </c>
      <c r="W56" s="17"/>
      <c r="X56" s="18"/>
      <c r="Y56" s="10"/>
      <c r="Z56" s="10"/>
      <c r="AA56" s="10"/>
      <c r="AB56" s="27"/>
      <c r="AC56" s="31">
        <f>V56</f>
        <v>11</v>
      </c>
      <c r="AD56" s="5">
        <f t="shared" si="2"/>
        <v>50</v>
      </c>
      <c r="AF56" s="92" t="s">
        <v>81</v>
      </c>
      <c r="AJ56" s="91" t="s">
        <v>204</v>
      </c>
      <c r="AN56" s="91" t="s">
        <v>276</v>
      </c>
      <c r="AQ56" s="91"/>
      <c r="AR56" s="91"/>
      <c r="AS56" s="91"/>
      <c r="AT56" s="91"/>
      <c r="AU56" s="91"/>
      <c r="AZ56" s="92"/>
    </row>
    <row r="57" spans="1:52" ht="12.75">
      <c r="A57" s="42">
        <v>14</v>
      </c>
      <c r="B57" s="36" t="s">
        <v>355</v>
      </c>
      <c r="C57" s="19"/>
      <c r="D57" s="20"/>
      <c r="E57" s="19"/>
      <c r="F57" s="20"/>
      <c r="G57" s="38">
        <v>5</v>
      </c>
      <c r="H57" s="38">
        <f>G57*2</f>
        <v>10</v>
      </c>
      <c r="I57" s="38">
        <f>882+357</f>
        <v>1239</v>
      </c>
      <c r="J57" s="39">
        <v>12</v>
      </c>
      <c r="K57" s="32">
        <f>H57+J57</f>
        <v>22</v>
      </c>
      <c r="L57" s="19"/>
      <c r="M57" s="20"/>
      <c r="N57" s="19"/>
      <c r="O57" s="20"/>
      <c r="P57" s="38">
        <v>10</v>
      </c>
      <c r="Q57" s="38">
        <f>P57*2</f>
        <v>20</v>
      </c>
      <c r="R57" s="38">
        <f>416+176</f>
        <v>592</v>
      </c>
      <c r="S57" s="39">
        <v>5</v>
      </c>
      <c r="T57" s="32">
        <f>Q57+S57</f>
        <v>25</v>
      </c>
      <c r="U57" s="19"/>
      <c r="V57" s="20"/>
      <c r="W57" s="19"/>
      <c r="X57" s="20"/>
      <c r="Y57" s="38">
        <v>27</v>
      </c>
      <c r="Z57" s="38">
        <f>Y57*2</f>
        <v>54</v>
      </c>
      <c r="AA57" s="38">
        <v>877</v>
      </c>
      <c r="AB57" s="39">
        <v>8</v>
      </c>
      <c r="AC57" s="32">
        <f>Z57+AB57</f>
        <v>62</v>
      </c>
      <c r="AD57" s="3">
        <f t="shared" si="2"/>
        <v>109</v>
      </c>
      <c r="AF57" s="92" t="s">
        <v>82</v>
      </c>
      <c r="AJ57" s="91" t="s">
        <v>205</v>
      </c>
      <c r="AN57" s="91" t="s">
        <v>277</v>
      </c>
      <c r="AQ57" s="91"/>
      <c r="AR57" s="91"/>
      <c r="AS57" s="91"/>
      <c r="AT57" s="91"/>
      <c r="AU57" s="91"/>
      <c r="AZ57" s="92"/>
    </row>
    <row r="58" spans="1:52" ht="13.5" thickBot="1">
      <c r="A58" s="42">
        <v>15</v>
      </c>
      <c r="B58" s="37" t="s">
        <v>358</v>
      </c>
      <c r="C58" s="21"/>
      <c r="D58" s="22"/>
      <c r="E58" s="60">
        <v>0</v>
      </c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>
        <v>37</v>
      </c>
      <c r="O58" s="61">
        <f>N58</f>
        <v>37</v>
      </c>
      <c r="P58" s="7"/>
      <c r="Q58" s="7"/>
      <c r="R58" s="7"/>
      <c r="S58" s="29"/>
      <c r="T58" s="33">
        <f>O58</f>
        <v>37</v>
      </c>
      <c r="U58" s="21"/>
      <c r="V58" s="22"/>
      <c r="W58" s="60">
        <v>7</v>
      </c>
      <c r="X58" s="61">
        <f>W58</f>
        <v>7</v>
      </c>
      <c r="Y58" s="7"/>
      <c r="Z58" s="7"/>
      <c r="AA58" s="7"/>
      <c r="AB58" s="29"/>
      <c r="AC58" s="33">
        <f>X58</f>
        <v>7</v>
      </c>
      <c r="AD58" s="4">
        <f t="shared" si="2"/>
        <v>44</v>
      </c>
      <c r="AF58" s="92" t="s">
        <v>83</v>
      </c>
      <c r="AJ58" s="91" t="s">
        <v>206</v>
      </c>
      <c r="AN58" s="91" t="s">
        <v>278</v>
      </c>
      <c r="AQ58" s="91"/>
      <c r="AR58" s="91"/>
      <c r="AS58" s="91"/>
      <c r="AT58" s="91"/>
      <c r="AU58" s="91"/>
      <c r="AZ58" s="92"/>
    </row>
    <row r="59" spans="1:52" ht="12.75">
      <c r="A59" s="42">
        <v>16</v>
      </c>
      <c r="B59" s="44"/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 t="s">
        <v>84</v>
      </c>
      <c r="AJ59" s="91" t="s">
        <v>207</v>
      </c>
      <c r="AN59" s="91" t="s">
        <v>279</v>
      </c>
      <c r="AQ59" s="91"/>
      <c r="AR59" s="91"/>
      <c r="AS59" s="91"/>
      <c r="AT59" s="91"/>
      <c r="AU59" s="91"/>
      <c r="AZ59" s="92"/>
    </row>
    <row r="60" spans="1:52" ht="12.75">
      <c r="A60" s="42">
        <v>17</v>
      </c>
      <c r="B60" s="36"/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F60" s="91" t="s">
        <v>85</v>
      </c>
      <c r="AJ60" s="91" t="s">
        <v>208</v>
      </c>
      <c r="AN60" s="91" t="s">
        <v>280</v>
      </c>
      <c r="AQ60" s="91"/>
      <c r="AR60" s="91"/>
      <c r="AS60" s="91"/>
      <c r="AT60" s="91"/>
      <c r="AU60" s="91"/>
      <c r="AZ60" s="92"/>
    </row>
    <row r="61" spans="1:52" ht="16.5" thickBot="1">
      <c r="A61" s="42">
        <v>18</v>
      </c>
      <c r="B61" s="37"/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 t="s">
        <v>86</v>
      </c>
      <c r="AJ61" s="91" t="s">
        <v>18</v>
      </c>
      <c r="AN61" s="91" t="s">
        <v>18</v>
      </c>
      <c r="AQ61" s="91"/>
      <c r="AR61" s="91"/>
      <c r="AS61" s="91"/>
      <c r="AT61" s="91"/>
      <c r="AU61" s="91"/>
      <c r="AX61" s="113"/>
      <c r="AZ61" s="92"/>
    </row>
    <row r="62" spans="1:52" ht="12.75">
      <c r="A62" s="42"/>
      <c r="B62" s="156"/>
      <c r="C62" s="17"/>
      <c r="D62" s="18"/>
      <c r="E62" s="17"/>
      <c r="F62" s="18"/>
      <c r="G62" s="10"/>
      <c r="H62" s="10"/>
      <c r="I62" s="10"/>
      <c r="J62" s="27"/>
      <c r="K62" s="31"/>
      <c r="L62" s="17"/>
      <c r="M62" s="18"/>
      <c r="N62" s="17"/>
      <c r="O62" s="18"/>
      <c r="P62" s="10"/>
      <c r="Q62" s="10"/>
      <c r="R62" s="10"/>
      <c r="S62" s="27"/>
      <c r="T62" s="31"/>
      <c r="U62" s="17"/>
      <c r="V62" s="18"/>
      <c r="W62" s="17"/>
      <c r="X62" s="18"/>
      <c r="Y62" s="10"/>
      <c r="Z62" s="10"/>
      <c r="AA62" s="10"/>
      <c r="AB62" s="27"/>
      <c r="AC62" s="31"/>
      <c r="AD62" s="161"/>
      <c r="AF62" s="91" t="s">
        <v>18</v>
      </c>
      <c r="AJ62" s="91" t="s">
        <v>209</v>
      </c>
      <c r="AN62" s="91" t="s">
        <v>281</v>
      </c>
      <c r="AQ62" s="91"/>
      <c r="AR62" s="91"/>
      <c r="AS62" s="91"/>
      <c r="AT62" s="91"/>
      <c r="AU62" s="91"/>
      <c r="AZ62" s="92"/>
    </row>
    <row r="63" spans="1:52" ht="12.75">
      <c r="A63" s="42"/>
      <c r="B63" s="157"/>
      <c r="C63" s="19"/>
      <c r="D63" s="20"/>
      <c r="E63" s="19"/>
      <c r="F63" s="20"/>
      <c r="G63" s="1"/>
      <c r="H63" s="1"/>
      <c r="I63" s="1"/>
      <c r="J63" s="28"/>
      <c r="K63" s="32"/>
      <c r="L63" s="19"/>
      <c r="M63" s="20"/>
      <c r="N63" s="19"/>
      <c r="O63" s="20"/>
      <c r="P63" s="1"/>
      <c r="Q63" s="1"/>
      <c r="R63" s="1"/>
      <c r="S63" s="28"/>
      <c r="T63" s="32"/>
      <c r="U63" s="19"/>
      <c r="V63" s="20"/>
      <c r="W63" s="19"/>
      <c r="X63" s="20"/>
      <c r="Y63" s="1"/>
      <c r="Z63" s="1"/>
      <c r="AA63" s="1"/>
      <c r="AB63" s="28"/>
      <c r="AC63" s="32"/>
      <c r="AD63" s="158"/>
      <c r="AF63" s="91" t="s">
        <v>87</v>
      </c>
      <c r="AJ63" s="91" t="s">
        <v>64</v>
      </c>
      <c r="AN63" s="91" t="s">
        <v>282</v>
      </c>
      <c r="AQ63" s="91"/>
      <c r="AR63" s="91"/>
      <c r="AS63" s="91"/>
      <c r="AT63" s="91"/>
      <c r="AU63" s="91"/>
      <c r="AZ63" s="92"/>
    </row>
    <row r="64" spans="1:52" ht="13.5" thickBot="1">
      <c r="A64" s="42"/>
      <c r="B64" s="157"/>
      <c r="C64" s="21"/>
      <c r="D64" s="22"/>
      <c r="E64" s="21"/>
      <c r="F64" s="22"/>
      <c r="G64" s="7"/>
      <c r="H64" s="7"/>
      <c r="I64" s="7"/>
      <c r="J64" s="29"/>
      <c r="K64" s="33"/>
      <c r="L64" s="21"/>
      <c r="M64" s="22"/>
      <c r="N64" s="21"/>
      <c r="O64" s="22"/>
      <c r="P64" s="7"/>
      <c r="Q64" s="7"/>
      <c r="R64" s="7"/>
      <c r="S64" s="29"/>
      <c r="T64" s="33"/>
      <c r="U64" s="21"/>
      <c r="V64" s="22"/>
      <c r="W64" s="21"/>
      <c r="X64" s="22"/>
      <c r="Y64" s="7"/>
      <c r="Z64" s="7"/>
      <c r="AA64" s="7"/>
      <c r="AB64" s="29"/>
      <c r="AC64" s="33"/>
      <c r="AD64" s="159"/>
      <c r="AF64" s="91" t="s">
        <v>88</v>
      </c>
      <c r="AJ64" s="91" t="s">
        <v>210</v>
      </c>
      <c r="AN64" s="91" t="s">
        <v>167</v>
      </c>
      <c r="AO64" s="124"/>
      <c r="AP64" s="124"/>
      <c r="AQ64" s="91"/>
      <c r="AR64" s="91"/>
      <c r="AS64" s="91"/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F65" s="91" t="s">
        <v>89</v>
      </c>
      <c r="AJ65" s="91" t="s">
        <v>101</v>
      </c>
      <c r="AN65" s="91" t="s">
        <v>283</v>
      </c>
      <c r="AO65" s="124"/>
      <c r="AP65" s="124"/>
      <c r="AQ65" s="124"/>
      <c r="AR65" s="124"/>
      <c r="AS65" s="124"/>
      <c r="AT65" s="91"/>
      <c r="AU65" s="91"/>
      <c r="AZ65" s="92"/>
    </row>
    <row r="66" spans="32:52" ht="12.75">
      <c r="AF66" s="91" t="s">
        <v>90</v>
      </c>
      <c r="AJ66" s="91" t="s">
        <v>211</v>
      </c>
      <c r="AN66" s="91" t="s">
        <v>284</v>
      </c>
      <c r="AQ66" s="91"/>
      <c r="AR66" s="91"/>
      <c r="AS66" s="91"/>
      <c r="AT66" s="91"/>
      <c r="AU66" s="91"/>
      <c r="AZ66" s="92"/>
    </row>
    <row r="67" spans="32:52" ht="12.75">
      <c r="AF67" s="91" t="s">
        <v>91</v>
      </c>
      <c r="AJ67" s="91" t="s">
        <v>212</v>
      </c>
      <c r="AN67" s="91" t="s">
        <v>285</v>
      </c>
      <c r="AQ67" s="91"/>
      <c r="AR67" s="91"/>
      <c r="AS67" s="91"/>
      <c r="AT67" s="91"/>
      <c r="AU67" s="91"/>
      <c r="AZ67" s="91"/>
    </row>
    <row r="68" spans="2:40" s="91" customFormat="1" ht="12.75">
      <c r="B68" s="151" t="s">
        <v>373</v>
      </c>
      <c r="AF68" s="91" t="s">
        <v>92</v>
      </c>
      <c r="AJ68" s="91" t="s">
        <v>47</v>
      </c>
      <c r="AN68" s="91" t="s">
        <v>286</v>
      </c>
    </row>
    <row r="69" spans="5:52" ht="13.5" thickBot="1">
      <c r="E69" s="64"/>
      <c r="N69" s="64"/>
      <c r="W69" s="64"/>
      <c r="AF69" s="91" t="s">
        <v>93</v>
      </c>
      <c r="AJ69" s="91" t="s">
        <v>213</v>
      </c>
      <c r="AN69" s="91" t="s">
        <v>287</v>
      </c>
      <c r="AQ69" s="91"/>
      <c r="AR69" s="91"/>
      <c r="AS69" s="91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F70" s="91" t="s">
        <v>94</v>
      </c>
      <c r="AJ70" s="91" t="s">
        <v>214</v>
      </c>
      <c r="AN70" s="64" t="s">
        <v>63</v>
      </c>
      <c r="AO70" s="64"/>
      <c r="AP70" s="64"/>
      <c r="AQ70" s="91"/>
      <c r="AR70" s="91"/>
      <c r="AS70" s="91"/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147</v>
      </c>
      <c r="E71" s="70">
        <v>12</v>
      </c>
      <c r="G71" s="90" t="s">
        <v>10</v>
      </c>
      <c r="H71" s="91"/>
      <c r="I71" s="92"/>
      <c r="L71" s="55">
        <v>1</v>
      </c>
      <c r="M71" s="69">
        <f>T44+T45+T46</f>
        <v>184</v>
      </c>
      <c r="N71" s="79">
        <v>12</v>
      </c>
      <c r="U71" s="55">
        <v>1</v>
      </c>
      <c r="V71" s="69">
        <f>AC44+AC45+AC46</f>
        <v>90</v>
      </c>
      <c r="W71" s="79">
        <v>10</v>
      </c>
      <c r="AD71" s="82">
        <f aca="true" t="shared" si="3" ref="AD71:AD76">W71+N71+E71</f>
        <v>34</v>
      </c>
      <c r="AF71" s="91" t="s">
        <v>95</v>
      </c>
      <c r="AJ71" s="91" t="s">
        <v>215</v>
      </c>
      <c r="AN71" s="91" t="s">
        <v>288</v>
      </c>
      <c r="AQ71" s="91"/>
      <c r="AR71" s="91"/>
      <c r="AS71" s="91"/>
      <c r="AT71" s="91"/>
      <c r="AU71" s="91"/>
      <c r="AZ71" s="91"/>
    </row>
    <row r="72" spans="1:52" ht="12.75">
      <c r="A72" s="56">
        <v>2</v>
      </c>
      <c r="B72" s="154" t="s">
        <v>360</v>
      </c>
      <c r="C72" s="86"/>
      <c r="D72" s="65">
        <f>K47+K48+K49</f>
        <v>110</v>
      </c>
      <c r="E72" s="67">
        <v>8</v>
      </c>
      <c r="G72" s="90" t="s">
        <v>11</v>
      </c>
      <c r="H72" s="91"/>
      <c r="I72" s="92"/>
      <c r="L72" s="56">
        <v>2</v>
      </c>
      <c r="M72" s="65">
        <f>T47+T48+T49</f>
        <v>105</v>
      </c>
      <c r="N72" s="77">
        <v>6</v>
      </c>
      <c r="U72" s="56">
        <v>2</v>
      </c>
      <c r="V72" s="65">
        <f>AC47+AC48+AC49</f>
        <v>51</v>
      </c>
      <c r="W72" s="77">
        <v>5</v>
      </c>
      <c r="AD72" s="70">
        <f t="shared" si="3"/>
        <v>19</v>
      </c>
      <c r="AF72" s="91" t="s">
        <v>96</v>
      </c>
      <c r="AJ72" s="91" t="s">
        <v>216</v>
      </c>
      <c r="AN72" s="91" t="s">
        <v>289</v>
      </c>
      <c r="AQ72" s="91"/>
      <c r="AR72" s="91"/>
      <c r="AS72" s="91"/>
      <c r="AT72" s="91"/>
      <c r="AU72" s="91"/>
      <c r="AZ72" s="91"/>
    </row>
    <row r="73" spans="1:52" ht="12.75">
      <c r="A73" s="56">
        <v>3</v>
      </c>
      <c r="B73" s="154" t="s">
        <v>48</v>
      </c>
      <c r="C73" s="86"/>
      <c r="D73" s="65">
        <f>K50+K51+K52</f>
        <v>115</v>
      </c>
      <c r="E73" s="67">
        <v>10</v>
      </c>
      <c r="G73" s="90" t="s">
        <v>12</v>
      </c>
      <c r="H73" s="91"/>
      <c r="I73" s="92"/>
      <c r="L73" s="56">
        <v>3</v>
      </c>
      <c r="M73" s="65">
        <f>T50+T51+T52</f>
        <v>159</v>
      </c>
      <c r="N73" s="77">
        <v>10</v>
      </c>
      <c r="U73" s="56">
        <v>3</v>
      </c>
      <c r="V73" s="65">
        <f>AC50+AC51+AC52</f>
        <v>103</v>
      </c>
      <c r="W73" s="77">
        <v>12</v>
      </c>
      <c r="AD73" s="70">
        <f t="shared" si="3"/>
        <v>32</v>
      </c>
      <c r="AF73" s="91" t="s">
        <v>97</v>
      </c>
      <c r="AJ73" s="91" t="s">
        <v>94</v>
      </c>
      <c r="AN73" s="91" t="s">
        <v>290</v>
      </c>
      <c r="AQ73" s="91"/>
      <c r="AR73" s="91"/>
      <c r="AS73" s="91"/>
      <c r="AT73" s="91"/>
      <c r="AU73" s="91"/>
      <c r="AZ73" s="91"/>
    </row>
    <row r="74" spans="1:52" ht="12.75">
      <c r="A74" s="56">
        <v>4</v>
      </c>
      <c r="B74" s="154" t="s">
        <v>361</v>
      </c>
      <c r="C74" s="86"/>
      <c r="D74" s="65">
        <f>K53+K54+K55</f>
        <v>79</v>
      </c>
      <c r="E74" s="67">
        <v>6</v>
      </c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136</v>
      </c>
      <c r="N74" s="77">
        <v>8</v>
      </c>
      <c r="U74" s="56">
        <v>4</v>
      </c>
      <c r="V74" s="65">
        <f>AC53+AC54+AC55</f>
        <v>77</v>
      </c>
      <c r="W74" s="77">
        <v>6</v>
      </c>
      <c r="AC74" s="63"/>
      <c r="AD74" s="70">
        <f t="shared" si="3"/>
        <v>20</v>
      </c>
      <c r="AF74" s="91" t="s">
        <v>98</v>
      </c>
      <c r="AJ74" s="91" t="s">
        <v>217</v>
      </c>
      <c r="AN74" s="91" t="s">
        <v>291</v>
      </c>
      <c r="AQ74" s="91"/>
      <c r="AR74" s="91"/>
      <c r="AS74" s="91"/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41</v>
      </c>
      <c r="E75" s="67">
        <v>5</v>
      </c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82</v>
      </c>
      <c r="N75" s="77">
        <v>5</v>
      </c>
      <c r="U75" s="56">
        <v>5</v>
      </c>
      <c r="V75" s="65">
        <f>AC56+AC57+AC58</f>
        <v>80</v>
      </c>
      <c r="W75" s="77">
        <v>8</v>
      </c>
      <c r="AC75" s="63"/>
      <c r="AD75" s="70">
        <f t="shared" si="3"/>
        <v>18</v>
      </c>
      <c r="AF75" s="91" t="s">
        <v>99</v>
      </c>
      <c r="AJ75" s="91" t="s">
        <v>218</v>
      </c>
      <c r="AN75" s="91" t="s">
        <v>101</v>
      </c>
      <c r="AQ75" s="91"/>
      <c r="AR75" s="91"/>
      <c r="AS75" s="91"/>
      <c r="AT75" s="91"/>
      <c r="AU75" s="91"/>
      <c r="AZ75" s="91"/>
    </row>
    <row r="76" spans="1:52" ht="12.75">
      <c r="A76" s="56">
        <v>6</v>
      </c>
      <c r="B76" s="154"/>
      <c r="C76" s="86"/>
      <c r="D76" s="65">
        <f>K59+K60+K61</f>
        <v>0</v>
      </c>
      <c r="E76" s="67"/>
      <c r="G76" s="90" t="s">
        <v>15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F76" s="91" t="s">
        <v>100</v>
      </c>
      <c r="AJ76" s="91" t="s">
        <v>219</v>
      </c>
      <c r="AN76" s="91" t="s">
        <v>292</v>
      </c>
      <c r="AQ76" s="91"/>
      <c r="AR76" s="91"/>
      <c r="AS76" s="91"/>
      <c r="AT76" s="91"/>
      <c r="AU76" s="91"/>
      <c r="AZ76" s="91"/>
    </row>
    <row r="77" spans="1:52" ht="12.75">
      <c r="A77" s="56"/>
      <c r="B77" s="110"/>
      <c r="C77" s="86"/>
      <c r="D77" s="66"/>
      <c r="E77" s="67"/>
      <c r="G77" s="90" t="s">
        <v>16</v>
      </c>
      <c r="H77" s="91"/>
      <c r="I77" s="91"/>
      <c r="J77" s="9"/>
      <c r="K77" s="9"/>
      <c r="L77" s="56"/>
      <c r="M77" s="66"/>
      <c r="N77" s="77"/>
      <c r="U77" s="56"/>
      <c r="V77" s="66"/>
      <c r="W77" s="77"/>
      <c r="AC77" s="63"/>
      <c r="AD77" s="70"/>
      <c r="AF77" s="91" t="s">
        <v>101</v>
      </c>
      <c r="AJ77" s="91" t="s">
        <v>65</v>
      </c>
      <c r="AN77" s="91" t="s">
        <v>293</v>
      </c>
      <c r="AQ77" s="91"/>
      <c r="AR77" s="91"/>
      <c r="AS77" s="91"/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F78" s="91" t="s">
        <v>102</v>
      </c>
      <c r="AJ78" s="91" t="s">
        <v>128</v>
      </c>
      <c r="AN78" s="91" t="s">
        <v>294</v>
      </c>
      <c r="AQ78" s="91"/>
      <c r="AR78" s="91"/>
      <c r="AS78" s="91"/>
      <c r="AT78" s="91"/>
      <c r="AU78" s="91"/>
      <c r="AZ78" s="91"/>
    </row>
    <row r="79" spans="9:52" ht="12.75">
      <c r="I79" s="9"/>
      <c r="J79" s="9"/>
      <c r="K79" s="9"/>
      <c r="AC79" s="8"/>
      <c r="AF79" s="91" t="s">
        <v>103</v>
      </c>
      <c r="AJ79" s="91" t="s">
        <v>220</v>
      </c>
      <c r="AN79" s="91" t="s">
        <v>295</v>
      </c>
      <c r="AQ79" s="91"/>
      <c r="AR79" s="91"/>
      <c r="AS79" s="91"/>
      <c r="AT79" s="91"/>
      <c r="AU79" s="91"/>
      <c r="AZ79" s="91"/>
    </row>
    <row r="80" spans="9:52" ht="12.75">
      <c r="I80" s="9"/>
      <c r="J80" s="9"/>
      <c r="K80" s="9"/>
      <c r="AC80" s="63"/>
      <c r="AF80" s="91" t="s">
        <v>104</v>
      </c>
      <c r="AJ80" s="91" t="s">
        <v>221</v>
      </c>
      <c r="AN80" s="91" t="s">
        <v>47</v>
      </c>
      <c r="AQ80" s="91"/>
      <c r="AR80" s="91"/>
      <c r="AS80" s="91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F81" s="91" t="s">
        <v>105</v>
      </c>
      <c r="AJ81" s="91" t="s">
        <v>222</v>
      </c>
      <c r="AN81" s="91" t="s">
        <v>296</v>
      </c>
      <c r="AQ81" s="91"/>
      <c r="AR81" s="91"/>
      <c r="AS81" s="91"/>
      <c r="AT81" s="91"/>
      <c r="AU81" s="91"/>
      <c r="AZ81" s="91"/>
    </row>
    <row r="82" spans="1:52" ht="18.75" thickBot="1">
      <c r="A82" s="101" t="s">
        <v>30</v>
      </c>
      <c r="B82" s="101"/>
      <c r="AC82" s="8"/>
      <c r="AF82" s="91" t="s">
        <v>106</v>
      </c>
      <c r="AJ82" s="91" t="s">
        <v>223</v>
      </c>
      <c r="AN82" s="91" t="s">
        <v>58</v>
      </c>
      <c r="AQ82" s="91"/>
      <c r="AR82" s="91"/>
      <c r="AS82" s="91"/>
      <c r="AT82" s="91"/>
      <c r="AU82" s="91"/>
      <c r="AZ82" s="91"/>
    </row>
    <row r="83" spans="1:52" ht="13.5" thickBot="1">
      <c r="A83" s="255" t="s">
        <v>6</v>
      </c>
      <c r="B83" s="255" t="s">
        <v>0</v>
      </c>
      <c r="C83" s="269" t="s">
        <v>3</v>
      </c>
      <c r="D83" s="264"/>
      <c r="E83" s="264"/>
      <c r="F83" s="264"/>
      <c r="G83" s="264"/>
      <c r="H83" s="264"/>
      <c r="I83" s="264"/>
      <c r="J83" s="265"/>
      <c r="K83" s="266"/>
      <c r="L83" s="260"/>
      <c r="AC83" s="8"/>
      <c r="AD83" s="270"/>
      <c r="AF83" s="91" t="s">
        <v>107</v>
      </c>
      <c r="AJ83" s="91" t="s">
        <v>63</v>
      </c>
      <c r="AK83" s="64"/>
      <c r="AN83" s="91" t="s">
        <v>297</v>
      </c>
      <c r="AQ83" s="91"/>
      <c r="AR83" s="91"/>
      <c r="AS83" s="91"/>
      <c r="AT83" s="91"/>
      <c r="AU83" s="91"/>
      <c r="AZ83" s="91"/>
    </row>
    <row r="84" spans="1:52" ht="51.75" thickBot="1">
      <c r="A84" s="262"/>
      <c r="B84" s="263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261"/>
      <c r="AC84" s="63"/>
      <c r="AD84" s="271"/>
      <c r="AF84" s="91" t="s">
        <v>108</v>
      </c>
      <c r="AJ84" s="91" t="s">
        <v>224</v>
      </c>
      <c r="AN84" s="91" t="s">
        <v>298</v>
      </c>
      <c r="AQ84" s="91"/>
      <c r="AR84" s="91"/>
      <c r="AS84" s="91"/>
      <c r="AT84" s="91"/>
      <c r="AU84" s="91"/>
      <c r="AZ84" s="91"/>
    </row>
    <row r="85" spans="1:52" ht="12.75">
      <c r="A85" s="5">
        <v>1</v>
      </c>
      <c r="B85" s="44" t="s">
        <v>344</v>
      </c>
      <c r="C85" s="40">
        <v>7322</v>
      </c>
      <c r="D85" s="41">
        <v>73</v>
      </c>
      <c r="E85" s="17"/>
      <c r="F85" s="18"/>
      <c r="G85" s="10"/>
      <c r="H85" s="10"/>
      <c r="I85" s="10"/>
      <c r="J85" s="27"/>
      <c r="K85" s="31">
        <v>73</v>
      </c>
      <c r="L85" s="47"/>
      <c r="V85" s="35"/>
      <c r="AC85" s="63"/>
      <c r="AD85" s="14"/>
      <c r="AF85" s="64" t="s">
        <v>109</v>
      </c>
      <c r="AJ85" s="91" t="s">
        <v>225</v>
      </c>
      <c r="AN85" s="91" t="s">
        <v>299</v>
      </c>
      <c r="AQ85" s="91"/>
      <c r="AR85" s="91"/>
      <c r="AS85" s="91"/>
      <c r="AT85" s="91"/>
      <c r="AU85" s="91"/>
      <c r="AZ85" s="91"/>
    </row>
    <row r="86" spans="1:52" ht="12.75">
      <c r="A86" s="42">
        <v>2</v>
      </c>
      <c r="B86" s="15" t="s">
        <v>349</v>
      </c>
      <c r="C86" s="202">
        <v>4562</v>
      </c>
      <c r="D86" s="204">
        <v>45</v>
      </c>
      <c r="E86" s="19"/>
      <c r="F86" s="20"/>
      <c r="G86" s="1"/>
      <c r="H86" s="1"/>
      <c r="I86" s="1"/>
      <c r="J86" s="28"/>
      <c r="K86" s="32">
        <v>45</v>
      </c>
      <c r="L86" s="48"/>
      <c r="V86" s="35"/>
      <c r="AC86" s="8"/>
      <c r="AD86" s="14"/>
      <c r="AF86" s="91" t="s">
        <v>110</v>
      </c>
      <c r="AJ86" s="91" t="s">
        <v>226</v>
      </c>
      <c r="AN86" s="91" t="s">
        <v>128</v>
      </c>
      <c r="AQ86" s="91"/>
      <c r="AR86" s="91"/>
      <c r="AS86" s="91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60">
        <v>44</v>
      </c>
      <c r="F87" s="61">
        <v>44</v>
      </c>
      <c r="G87" s="7"/>
      <c r="H87" s="7"/>
      <c r="I87" s="7"/>
      <c r="J87" s="29"/>
      <c r="K87" s="33">
        <v>44</v>
      </c>
      <c r="L87" s="48"/>
      <c r="V87" s="35"/>
      <c r="AC87" s="63"/>
      <c r="AD87" s="14"/>
      <c r="AF87" s="91" t="s">
        <v>111</v>
      </c>
      <c r="AJ87" s="91" t="s">
        <v>66</v>
      </c>
      <c r="AN87" s="91" t="s">
        <v>300</v>
      </c>
      <c r="AQ87" s="91"/>
      <c r="AR87" s="91"/>
      <c r="AS87" s="91"/>
      <c r="AT87" s="91"/>
      <c r="AU87" s="91"/>
      <c r="AZ87" s="91"/>
    </row>
    <row r="88" spans="1:52" ht="12.75">
      <c r="A88" s="42">
        <v>4</v>
      </c>
      <c r="B88" s="44" t="s">
        <v>350</v>
      </c>
      <c r="C88" s="40">
        <v>4410</v>
      </c>
      <c r="D88" s="41">
        <v>44</v>
      </c>
      <c r="E88" s="17"/>
      <c r="F88" s="18"/>
      <c r="G88" s="10"/>
      <c r="H88" s="10"/>
      <c r="I88" s="10"/>
      <c r="J88" s="27"/>
      <c r="K88" s="31">
        <v>44</v>
      </c>
      <c r="L88" s="48"/>
      <c r="V88" s="35"/>
      <c r="AC88" s="63"/>
      <c r="AD88" s="14"/>
      <c r="AF88" s="91" t="s">
        <v>112</v>
      </c>
      <c r="AJ88" s="91" t="s">
        <v>138</v>
      </c>
      <c r="AK88" s="124"/>
      <c r="AN88" s="91" t="s">
        <v>62</v>
      </c>
      <c r="AQ88" s="91"/>
      <c r="AR88" s="91"/>
      <c r="AS88" s="91"/>
      <c r="AT88" s="91"/>
      <c r="AU88" s="91"/>
      <c r="AZ88" s="91"/>
    </row>
    <row r="89" spans="1:52" ht="12.75">
      <c r="A89" s="42">
        <v>5</v>
      </c>
      <c r="B89" s="15" t="s">
        <v>351</v>
      </c>
      <c r="C89" s="202">
        <v>4389</v>
      </c>
      <c r="D89" s="204">
        <v>43</v>
      </c>
      <c r="E89" s="19"/>
      <c r="F89" s="20"/>
      <c r="G89" s="1"/>
      <c r="H89" s="1"/>
      <c r="I89" s="1"/>
      <c r="J89" s="28"/>
      <c r="K89" s="32">
        <v>43</v>
      </c>
      <c r="L89" s="48"/>
      <c r="V89" s="35"/>
      <c r="AC89" s="63"/>
      <c r="AD89" s="14"/>
      <c r="AF89" s="91" t="s">
        <v>113</v>
      </c>
      <c r="AJ89" s="91" t="s">
        <v>227</v>
      </c>
      <c r="AK89" s="124"/>
      <c r="AL89" s="124"/>
      <c r="AN89" s="91" t="s">
        <v>301</v>
      </c>
      <c r="AQ89" s="91"/>
      <c r="AR89" s="91"/>
      <c r="AS89" s="91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60">
        <v>37</v>
      </c>
      <c r="F90" s="61">
        <v>37</v>
      </c>
      <c r="G90" s="7"/>
      <c r="H90" s="7"/>
      <c r="I90" s="7"/>
      <c r="J90" s="29"/>
      <c r="K90" s="33">
        <v>37</v>
      </c>
      <c r="L90" s="48"/>
      <c r="V90" s="35"/>
      <c r="AC90" s="63"/>
      <c r="AD90" s="14"/>
      <c r="AF90" s="91" t="s">
        <v>114</v>
      </c>
      <c r="AJ90" s="91" t="s">
        <v>228</v>
      </c>
      <c r="AN90" s="91" t="s">
        <v>57</v>
      </c>
      <c r="AO90" s="124"/>
      <c r="AP90" s="124"/>
      <c r="AQ90" s="91"/>
      <c r="AR90" s="91"/>
      <c r="AS90" s="91"/>
      <c r="AT90" s="91"/>
      <c r="AU90" s="91"/>
      <c r="AZ90" s="91"/>
    </row>
    <row r="91" spans="1:52" ht="12.75">
      <c r="A91" s="42">
        <v>7</v>
      </c>
      <c r="B91" s="43" t="s">
        <v>352</v>
      </c>
      <c r="C91" s="17"/>
      <c r="D91" s="18"/>
      <c r="E91" s="17"/>
      <c r="F91" s="18"/>
      <c r="G91" s="210">
        <v>7</v>
      </c>
      <c r="H91" s="210">
        <v>14</v>
      </c>
      <c r="I91" s="210">
        <v>2202</v>
      </c>
      <c r="J91" s="212">
        <v>22</v>
      </c>
      <c r="K91" s="31">
        <v>36</v>
      </c>
      <c r="L91" s="48"/>
      <c r="V91" s="35"/>
      <c r="AC91" s="63"/>
      <c r="AD91" s="14"/>
      <c r="AF91" s="91" t="s">
        <v>115</v>
      </c>
      <c r="AJ91" s="91" t="s">
        <v>229</v>
      </c>
      <c r="AN91" s="91" t="s">
        <v>302</v>
      </c>
      <c r="AO91" s="124"/>
      <c r="AP91" s="124"/>
      <c r="AQ91" s="124"/>
      <c r="AR91" s="124"/>
      <c r="AS91" s="124"/>
      <c r="AT91" s="91"/>
      <c r="AU91" s="91"/>
      <c r="AZ91" s="91"/>
    </row>
    <row r="92" spans="1:52" ht="12.75">
      <c r="A92" s="42">
        <v>8</v>
      </c>
      <c r="B92" s="36" t="s">
        <v>354</v>
      </c>
      <c r="C92" s="19"/>
      <c r="D92" s="20"/>
      <c r="E92" s="19"/>
      <c r="F92" s="20"/>
      <c r="G92" s="38">
        <v>5</v>
      </c>
      <c r="H92" s="38">
        <v>10</v>
      </c>
      <c r="I92" s="38">
        <v>2348</v>
      </c>
      <c r="J92" s="39">
        <v>23</v>
      </c>
      <c r="K92" s="32">
        <v>33</v>
      </c>
      <c r="L92" s="48"/>
      <c r="V92" s="35"/>
      <c r="AC92" s="63"/>
      <c r="AD92" s="14"/>
      <c r="AF92" s="91" t="s">
        <v>116</v>
      </c>
      <c r="AJ92" s="91" t="s">
        <v>230</v>
      </c>
      <c r="AK92" s="124"/>
      <c r="AL92" s="124"/>
      <c r="AN92" s="91" t="s">
        <v>303</v>
      </c>
      <c r="AQ92" s="91"/>
      <c r="AR92" s="91"/>
      <c r="AS92" s="91"/>
      <c r="AT92" s="91"/>
      <c r="AU92" s="91"/>
      <c r="AZ92" s="91"/>
    </row>
    <row r="93" spans="1:52" ht="13.5" thickBot="1">
      <c r="A93" s="42">
        <v>9</v>
      </c>
      <c r="B93" s="37" t="s">
        <v>347</v>
      </c>
      <c r="C93" s="21"/>
      <c r="D93" s="22"/>
      <c r="E93" s="60">
        <v>31</v>
      </c>
      <c r="F93" s="61">
        <v>31</v>
      </c>
      <c r="G93" s="7"/>
      <c r="H93" s="7"/>
      <c r="I93" s="7"/>
      <c r="J93" s="29"/>
      <c r="K93" s="33">
        <v>31</v>
      </c>
      <c r="L93" s="48"/>
      <c r="V93" s="35"/>
      <c r="AC93" s="63"/>
      <c r="AD93" s="14"/>
      <c r="AF93" s="91" t="s">
        <v>117</v>
      </c>
      <c r="AJ93" s="91" t="s">
        <v>134</v>
      </c>
      <c r="AN93" s="91" t="s">
        <v>304</v>
      </c>
      <c r="AQ93" s="91"/>
      <c r="AR93" s="91"/>
      <c r="AS93" s="91"/>
      <c r="AT93" s="91"/>
      <c r="AU93" s="91"/>
      <c r="AZ93" s="91"/>
    </row>
    <row r="94" spans="1:52" ht="12.75">
      <c r="A94" s="42">
        <v>10</v>
      </c>
      <c r="B94" s="43" t="s">
        <v>346</v>
      </c>
      <c r="C94" s="17"/>
      <c r="D94" s="18"/>
      <c r="E94" s="17"/>
      <c r="F94" s="18"/>
      <c r="G94" s="210">
        <v>6</v>
      </c>
      <c r="H94" s="210">
        <v>12</v>
      </c>
      <c r="I94" s="210">
        <v>1814</v>
      </c>
      <c r="J94" s="212">
        <v>18</v>
      </c>
      <c r="K94" s="31">
        <v>30</v>
      </c>
      <c r="L94" s="48"/>
      <c r="V94" s="35"/>
      <c r="AC94" s="8"/>
      <c r="AD94" s="14"/>
      <c r="AF94" s="64" t="s">
        <v>118</v>
      </c>
      <c r="AJ94" s="91" t="s">
        <v>231</v>
      </c>
      <c r="AN94" s="91" t="s">
        <v>138</v>
      </c>
      <c r="AO94" s="124"/>
      <c r="AP94" s="124"/>
      <c r="AQ94" s="91"/>
      <c r="AR94" s="91"/>
      <c r="AS94" s="91"/>
      <c r="AT94" s="91"/>
      <c r="AU94" s="91"/>
      <c r="AZ94" s="91"/>
    </row>
    <row r="95" spans="1:52" ht="12.75">
      <c r="A95" s="42">
        <v>11</v>
      </c>
      <c r="B95" s="37" t="s">
        <v>353</v>
      </c>
      <c r="C95" s="19"/>
      <c r="D95" s="20"/>
      <c r="E95" s="207">
        <v>22</v>
      </c>
      <c r="F95" s="209">
        <v>22</v>
      </c>
      <c r="G95" s="1"/>
      <c r="H95" s="1"/>
      <c r="I95" s="1"/>
      <c r="J95" s="28"/>
      <c r="K95" s="32">
        <v>22</v>
      </c>
      <c r="L95" s="48"/>
      <c r="V95" s="35"/>
      <c r="AC95" s="63"/>
      <c r="AD95" s="14"/>
      <c r="AF95" s="91" t="s">
        <v>119</v>
      </c>
      <c r="AJ95" s="91" t="s">
        <v>232</v>
      </c>
      <c r="AN95" s="91" t="s">
        <v>305</v>
      </c>
      <c r="AO95" s="124"/>
      <c r="AP95" s="124"/>
      <c r="AQ95" s="124"/>
      <c r="AR95" s="124"/>
      <c r="AS95" s="124"/>
      <c r="AT95" s="91"/>
      <c r="AU95" s="91"/>
      <c r="AZ95" s="91"/>
    </row>
    <row r="96" spans="1:52" ht="13.5" thickBot="1">
      <c r="A96" s="42">
        <v>12</v>
      </c>
      <c r="B96" s="36" t="s">
        <v>355</v>
      </c>
      <c r="C96" s="21"/>
      <c r="D96" s="22"/>
      <c r="E96" s="21"/>
      <c r="F96" s="22"/>
      <c r="G96" s="211">
        <v>5</v>
      </c>
      <c r="H96" s="211">
        <v>10</v>
      </c>
      <c r="I96" s="211">
        <v>1239</v>
      </c>
      <c r="J96" s="213">
        <v>12</v>
      </c>
      <c r="K96" s="33">
        <v>22</v>
      </c>
      <c r="L96" s="48"/>
      <c r="V96" s="35"/>
      <c r="AC96" s="63"/>
      <c r="AD96" s="14"/>
      <c r="AF96" s="91" t="s">
        <v>120</v>
      </c>
      <c r="AJ96" s="91" t="s">
        <v>167</v>
      </c>
      <c r="AK96" s="124"/>
      <c r="AN96" s="91" t="s">
        <v>306</v>
      </c>
      <c r="AQ96" s="91"/>
      <c r="AR96" s="91"/>
      <c r="AS96" s="91"/>
      <c r="AT96" s="91"/>
      <c r="AU96" s="91"/>
      <c r="AZ96" s="91"/>
    </row>
    <row r="97" spans="1:52" ht="12.75">
      <c r="A97" s="42">
        <v>13</v>
      </c>
      <c r="B97" s="44" t="s">
        <v>357</v>
      </c>
      <c r="C97" s="40">
        <v>1941</v>
      </c>
      <c r="D97" s="41">
        <v>19</v>
      </c>
      <c r="E97" s="17"/>
      <c r="F97" s="18"/>
      <c r="G97" s="10"/>
      <c r="H97" s="10"/>
      <c r="I97" s="10"/>
      <c r="J97" s="27"/>
      <c r="K97" s="31">
        <v>19</v>
      </c>
      <c r="L97" s="48"/>
      <c r="V97" s="35"/>
      <c r="AD97" s="14"/>
      <c r="AF97" s="91" t="s">
        <v>121</v>
      </c>
      <c r="AJ97" s="91" t="s">
        <v>233</v>
      </c>
      <c r="AK97" s="124"/>
      <c r="AL97" s="124"/>
      <c r="AN97" s="91" t="s">
        <v>307</v>
      </c>
      <c r="AQ97" s="91"/>
      <c r="AR97" s="91"/>
      <c r="AS97" s="91"/>
      <c r="AT97" s="91"/>
      <c r="AU97" s="91"/>
      <c r="AZ97" s="91"/>
    </row>
    <row r="98" spans="1:52" ht="12.75">
      <c r="A98" s="42">
        <v>14</v>
      </c>
      <c r="B98" s="36" t="s">
        <v>356</v>
      </c>
      <c r="C98" s="19"/>
      <c r="D98" s="20"/>
      <c r="E98" s="19"/>
      <c r="F98" s="20"/>
      <c r="G98" s="38">
        <v>3</v>
      </c>
      <c r="H98" s="38">
        <v>6</v>
      </c>
      <c r="I98" s="38">
        <v>706</v>
      </c>
      <c r="J98" s="39">
        <v>7</v>
      </c>
      <c r="K98" s="32">
        <v>13</v>
      </c>
      <c r="L98" s="48"/>
      <c r="V98" s="35"/>
      <c r="AC98" s="63"/>
      <c r="AD98" s="14"/>
      <c r="AF98" s="91" t="s">
        <v>122</v>
      </c>
      <c r="AJ98" s="91" t="s">
        <v>234</v>
      </c>
      <c r="AN98" s="91" t="s">
        <v>308</v>
      </c>
      <c r="AQ98" s="91"/>
      <c r="AR98" s="91"/>
      <c r="AS98" s="91"/>
      <c r="AT98" s="91"/>
      <c r="AU98" s="91"/>
      <c r="AZ98" s="91"/>
    </row>
    <row r="99" spans="1:52" ht="13.5" thickBot="1">
      <c r="A99" s="42">
        <v>15</v>
      </c>
      <c r="B99" s="37" t="s">
        <v>358</v>
      </c>
      <c r="C99" s="21"/>
      <c r="D99" s="22"/>
      <c r="E99" s="60">
        <v>0</v>
      </c>
      <c r="F99" s="61">
        <v>0</v>
      </c>
      <c r="G99" s="7"/>
      <c r="H99" s="7"/>
      <c r="I99" s="7"/>
      <c r="J99" s="29"/>
      <c r="K99" s="33">
        <v>0</v>
      </c>
      <c r="L99" s="48"/>
      <c r="AC99" s="63"/>
      <c r="AD99" s="14"/>
      <c r="AF99" s="64" t="s">
        <v>63</v>
      </c>
      <c r="AJ99" s="91" t="s">
        <v>235</v>
      </c>
      <c r="AN99" s="91" t="s">
        <v>118</v>
      </c>
      <c r="AO99" s="64"/>
      <c r="AP99" s="64"/>
      <c r="AQ99" s="91"/>
      <c r="AR99" s="91"/>
      <c r="AS99" s="91"/>
      <c r="AT99" s="91"/>
      <c r="AU99" s="91"/>
      <c r="AZ99" s="91"/>
    </row>
    <row r="100" spans="1:47" ht="12.75">
      <c r="A100" s="42">
        <v>16</v>
      </c>
      <c r="B100" s="44"/>
      <c r="C100" s="40"/>
      <c r="D100" s="41"/>
      <c r="E100" s="17"/>
      <c r="F100" s="18"/>
      <c r="G100" s="10"/>
      <c r="H100" s="10"/>
      <c r="I100" s="10"/>
      <c r="J100" s="27"/>
      <c r="K100" s="31">
        <v>0</v>
      </c>
      <c r="L100" s="49"/>
      <c r="V100" s="45"/>
      <c r="W100" s="253"/>
      <c r="X100" s="254"/>
      <c r="Y100" s="51"/>
      <c r="Z100" s="51"/>
      <c r="AA100" s="51"/>
      <c r="AB100" s="51"/>
      <c r="AC100" s="51"/>
      <c r="AD100" s="14"/>
      <c r="AF100" s="91" t="s">
        <v>123</v>
      </c>
      <c r="AJ100" s="91" t="s">
        <v>236</v>
      </c>
      <c r="AK100" s="124"/>
      <c r="AL100" s="124"/>
      <c r="AN100" s="91" t="s">
        <v>309</v>
      </c>
      <c r="AQ100" s="91"/>
      <c r="AR100" s="91"/>
      <c r="AS100" s="91"/>
      <c r="AT100" s="91"/>
      <c r="AU100" s="91"/>
    </row>
    <row r="101" spans="1:47" ht="12.75">
      <c r="A101" s="42">
        <v>17</v>
      </c>
      <c r="B101" s="36"/>
      <c r="C101" s="19"/>
      <c r="D101" s="20"/>
      <c r="E101" s="19"/>
      <c r="F101" s="20"/>
      <c r="G101" s="38"/>
      <c r="H101" s="38">
        <v>0</v>
      </c>
      <c r="I101" s="38"/>
      <c r="J101" s="39"/>
      <c r="K101" s="32">
        <v>0</v>
      </c>
      <c r="L101" s="49"/>
      <c r="V101" s="45"/>
      <c r="W101" s="253"/>
      <c r="X101" s="254"/>
      <c r="Y101" s="83"/>
      <c r="Z101" s="83"/>
      <c r="AA101" s="83"/>
      <c r="AB101" s="83"/>
      <c r="AC101" s="83"/>
      <c r="AD101" s="14"/>
      <c r="AF101" s="91" t="s">
        <v>124</v>
      </c>
      <c r="AJ101" s="91" t="s">
        <v>237</v>
      </c>
      <c r="AK101" s="64"/>
      <c r="AN101" s="91" t="s">
        <v>310</v>
      </c>
      <c r="AQ101" s="91"/>
      <c r="AR101" s="91"/>
      <c r="AS101" s="91"/>
      <c r="AT101" s="91"/>
      <c r="AU101" s="91"/>
    </row>
    <row r="102" spans="1:47" ht="13.5" thickBot="1">
      <c r="A102" s="42">
        <v>18</v>
      </c>
      <c r="B102" s="37"/>
      <c r="C102" s="21"/>
      <c r="D102" s="22"/>
      <c r="E102" s="60"/>
      <c r="F102" s="61">
        <v>0</v>
      </c>
      <c r="G102" s="7"/>
      <c r="H102" s="7"/>
      <c r="I102" s="7"/>
      <c r="J102" s="29"/>
      <c r="K102" s="33">
        <v>0</v>
      </c>
      <c r="L102" s="49"/>
      <c r="V102" s="45"/>
      <c r="W102" s="253"/>
      <c r="X102" s="254"/>
      <c r="Y102" s="83"/>
      <c r="Z102" s="83"/>
      <c r="AA102" s="83"/>
      <c r="AB102" s="83"/>
      <c r="AC102" s="83"/>
      <c r="AD102" s="14"/>
      <c r="AF102" s="91" t="s">
        <v>125</v>
      </c>
      <c r="AJ102" s="91" t="s">
        <v>238</v>
      </c>
      <c r="AN102" s="91" t="s">
        <v>311</v>
      </c>
      <c r="AQ102" s="91"/>
      <c r="AR102" s="91"/>
      <c r="AS102" s="91"/>
      <c r="AT102" s="91"/>
      <c r="AU102" s="91"/>
    </row>
    <row r="103" spans="1:47" ht="12.75">
      <c r="A103" s="42"/>
      <c r="B103" s="156"/>
      <c r="C103" s="17"/>
      <c r="D103" s="18"/>
      <c r="E103" s="17"/>
      <c r="F103" s="18"/>
      <c r="G103" s="10"/>
      <c r="H103" s="10"/>
      <c r="I103" s="10"/>
      <c r="J103" s="27"/>
      <c r="K103" s="31"/>
      <c r="L103" s="49"/>
      <c r="V103" s="45"/>
      <c r="W103" s="253"/>
      <c r="X103" s="254"/>
      <c r="Y103" s="83"/>
      <c r="Z103" s="83"/>
      <c r="AA103" s="83"/>
      <c r="AB103" s="83"/>
      <c r="AC103" s="83"/>
      <c r="AD103" s="14"/>
      <c r="AF103" s="91" t="s">
        <v>126</v>
      </c>
      <c r="AJ103" s="91" t="s">
        <v>239</v>
      </c>
      <c r="AN103" s="91" t="s">
        <v>312</v>
      </c>
      <c r="AQ103" s="91"/>
      <c r="AR103" s="91"/>
      <c r="AS103" s="91"/>
      <c r="AT103" s="91"/>
      <c r="AU103" s="91"/>
    </row>
    <row r="104" spans="1:47" ht="12.75">
      <c r="A104" s="42"/>
      <c r="B104" s="157"/>
      <c r="C104" s="19"/>
      <c r="D104" s="20"/>
      <c r="E104" s="19"/>
      <c r="F104" s="20"/>
      <c r="G104" s="1"/>
      <c r="H104" s="1"/>
      <c r="I104" s="1"/>
      <c r="J104" s="28"/>
      <c r="K104" s="32"/>
      <c r="L104" s="49"/>
      <c r="V104" s="45"/>
      <c r="W104" s="253"/>
      <c r="X104" s="254"/>
      <c r="Y104" s="83"/>
      <c r="Z104" s="83"/>
      <c r="AA104" s="83"/>
      <c r="AB104" s="83"/>
      <c r="AC104" s="83"/>
      <c r="AD104" s="14"/>
      <c r="AF104" s="91" t="s">
        <v>127</v>
      </c>
      <c r="AJ104" s="91" t="s">
        <v>240</v>
      </c>
      <c r="AN104" s="91" t="s">
        <v>109</v>
      </c>
      <c r="AO104" s="64"/>
      <c r="AP104" s="64"/>
      <c r="AQ104" s="91"/>
      <c r="AR104" s="91"/>
      <c r="AS104" s="91"/>
      <c r="AT104" s="91"/>
      <c r="AU104" s="91"/>
    </row>
    <row r="105" spans="1:47" ht="13.5" thickBot="1">
      <c r="A105" s="42"/>
      <c r="B105" s="157"/>
      <c r="C105" s="21"/>
      <c r="D105" s="22"/>
      <c r="E105" s="21"/>
      <c r="F105" s="22"/>
      <c r="G105" s="7"/>
      <c r="H105" s="7"/>
      <c r="I105" s="7"/>
      <c r="J105" s="29"/>
      <c r="K105" s="33"/>
      <c r="L105" s="11"/>
      <c r="V105" s="45"/>
      <c r="W105" s="253"/>
      <c r="X105" s="254"/>
      <c r="Y105" s="83"/>
      <c r="Z105" s="83"/>
      <c r="AA105" s="83"/>
      <c r="AB105" s="83"/>
      <c r="AC105" s="83"/>
      <c r="AD105" s="14"/>
      <c r="AF105" s="91" t="s">
        <v>128</v>
      </c>
      <c r="AJ105" s="91" t="s">
        <v>241</v>
      </c>
      <c r="AN105" s="91" t="s">
        <v>313</v>
      </c>
      <c r="AQ105" s="91"/>
      <c r="AR105" s="91"/>
      <c r="AS105" s="91"/>
      <c r="AT105" s="91"/>
      <c r="AU105" s="91"/>
    </row>
    <row r="106" spans="1:47" ht="12.75">
      <c r="A106" s="42"/>
      <c r="B106" s="156"/>
      <c r="C106" s="17"/>
      <c r="D106" s="18"/>
      <c r="E106" s="17"/>
      <c r="F106" s="18"/>
      <c r="G106" s="10"/>
      <c r="H106" s="10"/>
      <c r="I106" s="10"/>
      <c r="J106" s="27"/>
      <c r="K106" s="31"/>
      <c r="L106" s="11"/>
      <c r="V106" s="45"/>
      <c r="W106" s="253"/>
      <c r="X106" s="254"/>
      <c r="Y106" s="83"/>
      <c r="Z106" s="83"/>
      <c r="AA106" s="83"/>
      <c r="AB106" s="83"/>
      <c r="AC106" s="83"/>
      <c r="AD106" s="14"/>
      <c r="AF106" s="91" t="s">
        <v>129</v>
      </c>
      <c r="AJ106" s="91" t="s">
        <v>109</v>
      </c>
      <c r="AK106" s="64"/>
      <c r="AN106" s="91" t="s">
        <v>314</v>
      </c>
      <c r="AQ106" s="91"/>
      <c r="AR106" s="91"/>
      <c r="AS106" s="91"/>
      <c r="AT106" s="91"/>
      <c r="AU106" s="91"/>
    </row>
    <row r="107" spans="1:47" ht="12.75">
      <c r="A107" s="42"/>
      <c r="B107" s="162"/>
      <c r="C107" s="136"/>
      <c r="D107" s="137"/>
      <c r="E107" s="136"/>
      <c r="F107" s="137"/>
      <c r="G107" s="142"/>
      <c r="H107" s="142"/>
      <c r="I107" s="142"/>
      <c r="J107" s="143"/>
      <c r="K107" s="32"/>
      <c r="L107" s="11"/>
      <c r="V107" s="9"/>
      <c r="W107" s="9"/>
      <c r="X107" s="9"/>
      <c r="Y107" s="9"/>
      <c r="Z107" s="9"/>
      <c r="AA107" s="9"/>
      <c r="AB107" s="9"/>
      <c r="AC107" s="9"/>
      <c r="AD107" s="14"/>
      <c r="AF107" s="91" t="s">
        <v>130</v>
      </c>
      <c r="AJ107" s="91" t="s">
        <v>242</v>
      </c>
      <c r="AN107" s="91" t="s">
        <v>315</v>
      </c>
      <c r="AQ107" s="91"/>
      <c r="AR107" s="91"/>
      <c r="AS107" s="91"/>
      <c r="AT107" s="91"/>
      <c r="AU107" s="91"/>
    </row>
    <row r="108" spans="1:47" ht="13.5" thickBot="1">
      <c r="A108" s="42"/>
      <c r="B108" s="162"/>
      <c r="C108" s="138"/>
      <c r="D108" s="139"/>
      <c r="E108" s="138"/>
      <c r="F108" s="139"/>
      <c r="G108" s="140"/>
      <c r="H108" s="140"/>
      <c r="I108" s="140"/>
      <c r="J108" s="141"/>
      <c r="K108" s="33"/>
      <c r="L108" s="11"/>
      <c r="AD108" s="14"/>
      <c r="AF108" s="91" t="s">
        <v>131</v>
      </c>
      <c r="AJ108" s="91" t="s">
        <v>243</v>
      </c>
      <c r="AN108" s="91" t="s">
        <v>316</v>
      </c>
      <c r="AQ108" s="91"/>
      <c r="AR108" s="91"/>
      <c r="AS108" s="91"/>
      <c r="AT108" s="91"/>
      <c r="AU108" s="91"/>
    </row>
    <row r="109" spans="1:47" ht="12.75">
      <c r="A109" s="42"/>
      <c r="B109" s="160"/>
      <c r="C109" s="132"/>
      <c r="D109" s="133"/>
      <c r="E109" s="132"/>
      <c r="F109" s="133"/>
      <c r="G109" s="134"/>
      <c r="H109" s="134"/>
      <c r="I109" s="134"/>
      <c r="J109" s="135"/>
      <c r="K109" s="31"/>
      <c r="L109" s="11"/>
      <c r="AD109" s="14"/>
      <c r="AF109" s="91" t="s">
        <v>132</v>
      </c>
      <c r="AJ109" s="91" t="s">
        <v>244</v>
      </c>
      <c r="AN109" s="91" t="s">
        <v>317</v>
      </c>
      <c r="AQ109" s="91"/>
      <c r="AR109" s="91"/>
      <c r="AS109" s="91"/>
      <c r="AT109" s="91"/>
      <c r="AU109" s="91"/>
    </row>
    <row r="110" spans="1:47" ht="12.75">
      <c r="A110" s="42"/>
      <c r="B110" s="162"/>
      <c r="C110" s="19"/>
      <c r="D110" s="20"/>
      <c r="E110" s="19"/>
      <c r="F110" s="20"/>
      <c r="G110" s="1"/>
      <c r="H110" s="1"/>
      <c r="I110" s="1"/>
      <c r="J110" s="28"/>
      <c r="K110" s="32"/>
      <c r="L110" s="11"/>
      <c r="AD110" s="14"/>
      <c r="AF110" s="91" t="s">
        <v>133</v>
      </c>
      <c r="AJ110" s="91" t="s">
        <v>245</v>
      </c>
      <c r="AN110" s="91" t="s">
        <v>94</v>
      </c>
      <c r="AQ110" s="91"/>
      <c r="AR110" s="91"/>
      <c r="AS110" s="91"/>
      <c r="AT110" s="91"/>
      <c r="AU110" s="91"/>
    </row>
    <row r="111" spans="1:47" ht="13.5" thickBot="1">
      <c r="A111" s="42"/>
      <c r="B111" s="162"/>
      <c r="C111" s="21"/>
      <c r="D111" s="22"/>
      <c r="E111" s="21"/>
      <c r="F111" s="22"/>
      <c r="G111" s="7"/>
      <c r="H111" s="7"/>
      <c r="I111" s="7"/>
      <c r="J111" s="29"/>
      <c r="K111" s="33"/>
      <c r="L111" s="12"/>
      <c r="AD111" s="14"/>
      <c r="AF111" s="91" t="s">
        <v>134</v>
      </c>
      <c r="AJ111" s="91" t="s">
        <v>174</v>
      </c>
      <c r="AK111" s="124"/>
      <c r="AN111" s="91" t="s">
        <v>318</v>
      </c>
      <c r="AQ111" s="91"/>
      <c r="AR111" s="91"/>
      <c r="AS111" s="91"/>
      <c r="AT111" s="91"/>
      <c r="AU111" s="91"/>
    </row>
    <row r="112" spans="1:47" ht="13.5" customHeight="1" thickBot="1">
      <c r="A112" s="255" t="s">
        <v>6</v>
      </c>
      <c r="B112" s="255" t="s">
        <v>0</v>
      </c>
      <c r="C112" s="257" t="s">
        <v>1</v>
      </c>
      <c r="D112" s="258"/>
      <c r="E112" s="258"/>
      <c r="F112" s="258"/>
      <c r="G112" s="258"/>
      <c r="H112" s="258"/>
      <c r="I112" s="258"/>
      <c r="J112" s="258"/>
      <c r="K112" s="259"/>
      <c r="L112" s="260"/>
      <c r="AF112" s="91" t="s">
        <v>135</v>
      </c>
      <c r="AJ112" s="91" t="s">
        <v>246</v>
      </c>
      <c r="AK112" s="124"/>
      <c r="AL112" s="124"/>
      <c r="AN112" s="91" t="s">
        <v>319</v>
      </c>
      <c r="AQ112" s="91"/>
      <c r="AR112" s="91"/>
      <c r="AS112" s="91"/>
      <c r="AT112" s="91"/>
      <c r="AU112" s="91"/>
    </row>
    <row r="113" spans="1:47" ht="51.75" thickBot="1">
      <c r="A113" s="256"/>
      <c r="B113" s="256"/>
      <c r="C113" s="23" t="s">
        <v>20</v>
      </c>
      <c r="D113" s="34" t="s">
        <v>24</v>
      </c>
      <c r="E113" s="23" t="s">
        <v>21</v>
      </c>
      <c r="F113" s="34" t="s">
        <v>25</v>
      </c>
      <c r="G113" s="24" t="s">
        <v>22</v>
      </c>
      <c r="H113" s="24" t="s">
        <v>26</v>
      </c>
      <c r="I113" s="25" t="s">
        <v>23</v>
      </c>
      <c r="J113" s="26" t="s">
        <v>28</v>
      </c>
      <c r="K113" s="30" t="s">
        <v>27</v>
      </c>
      <c r="L113" s="261"/>
      <c r="AF113" s="91" t="s">
        <v>136</v>
      </c>
      <c r="AJ113" s="91" t="s">
        <v>247</v>
      </c>
      <c r="AN113" s="91" t="s">
        <v>320</v>
      </c>
      <c r="AQ113" s="91"/>
      <c r="AR113" s="91"/>
      <c r="AS113" s="91"/>
      <c r="AT113" s="91"/>
      <c r="AU113" s="91"/>
    </row>
    <row r="114" spans="1:47" ht="12.75">
      <c r="A114" s="199">
        <v>16</v>
      </c>
      <c r="B114" s="44" t="s">
        <v>344</v>
      </c>
      <c r="C114" s="40">
        <v>7766</v>
      </c>
      <c r="D114" s="41">
        <v>77</v>
      </c>
      <c r="E114" s="17"/>
      <c r="F114" s="18"/>
      <c r="G114" s="10"/>
      <c r="H114" s="10"/>
      <c r="I114" s="10"/>
      <c r="J114" s="27"/>
      <c r="K114" s="31">
        <v>77</v>
      </c>
      <c r="L114" s="47"/>
      <c r="AF114" s="91" t="s">
        <v>137</v>
      </c>
      <c r="AJ114" s="91" t="s">
        <v>248</v>
      </c>
      <c r="AN114" s="91" t="s">
        <v>321</v>
      </c>
      <c r="AQ114" s="91"/>
      <c r="AR114" s="91"/>
      <c r="AS114" s="91"/>
      <c r="AT114" s="91"/>
      <c r="AU114" s="91"/>
    </row>
    <row r="115" spans="1:47" ht="12.75">
      <c r="A115" s="42">
        <v>7</v>
      </c>
      <c r="B115" s="36" t="s">
        <v>354</v>
      </c>
      <c r="C115" s="19"/>
      <c r="D115" s="20"/>
      <c r="E115" s="19"/>
      <c r="F115" s="20"/>
      <c r="G115" s="38">
        <v>31</v>
      </c>
      <c r="H115" s="38">
        <v>62</v>
      </c>
      <c r="I115" s="38">
        <v>1073</v>
      </c>
      <c r="J115" s="39">
        <v>10</v>
      </c>
      <c r="K115" s="32">
        <v>72</v>
      </c>
      <c r="L115" s="48"/>
      <c r="AF115" s="124" t="s">
        <v>138</v>
      </c>
      <c r="AJ115" s="91" t="s">
        <v>249</v>
      </c>
      <c r="AK115" s="124"/>
      <c r="AL115" s="124"/>
      <c r="AN115" s="91" t="s">
        <v>134</v>
      </c>
      <c r="AQ115" s="91"/>
      <c r="AR115" s="91"/>
      <c r="AS115" s="91"/>
      <c r="AT115" s="91"/>
      <c r="AU115" s="91"/>
    </row>
    <row r="116" spans="1:47" ht="13.5" thickBot="1">
      <c r="A116" s="42">
        <v>10</v>
      </c>
      <c r="B116" s="36" t="s">
        <v>346</v>
      </c>
      <c r="C116" s="21"/>
      <c r="D116" s="22"/>
      <c r="E116" s="21"/>
      <c r="F116" s="22"/>
      <c r="G116" s="211">
        <v>27</v>
      </c>
      <c r="H116" s="211">
        <v>54</v>
      </c>
      <c r="I116" s="211">
        <v>1588</v>
      </c>
      <c r="J116" s="222">
        <v>15</v>
      </c>
      <c r="K116" s="33">
        <v>69</v>
      </c>
      <c r="L116" s="48"/>
      <c r="AF116" s="91" t="s">
        <v>139</v>
      </c>
      <c r="AJ116" s="91" t="s">
        <v>183</v>
      </c>
      <c r="AN116" s="91" t="s">
        <v>322</v>
      </c>
      <c r="AQ116" s="91"/>
      <c r="AR116" s="91"/>
      <c r="AS116" s="91"/>
      <c r="AT116" s="91"/>
      <c r="AU116" s="91"/>
    </row>
    <row r="117" spans="1:47" ht="12.75">
      <c r="A117" s="42">
        <v>4</v>
      </c>
      <c r="B117" s="44" t="s">
        <v>350</v>
      </c>
      <c r="C117" s="40">
        <v>6628</v>
      </c>
      <c r="D117" s="41">
        <v>66</v>
      </c>
      <c r="E117" s="17"/>
      <c r="F117" s="18"/>
      <c r="G117" s="10"/>
      <c r="H117" s="10"/>
      <c r="I117" s="10"/>
      <c r="J117" s="27"/>
      <c r="K117" s="31">
        <v>66</v>
      </c>
      <c r="L117" s="48"/>
      <c r="AF117" s="91" t="s">
        <v>140</v>
      </c>
      <c r="AJ117" s="91" t="s">
        <v>250</v>
      </c>
      <c r="AN117" s="91" t="s">
        <v>319</v>
      </c>
      <c r="AQ117" s="91"/>
      <c r="AR117" s="91"/>
      <c r="AS117" s="91"/>
      <c r="AT117" s="91"/>
      <c r="AU117" s="91"/>
    </row>
    <row r="118" spans="1:47" ht="12.75">
      <c r="A118" s="42">
        <v>13</v>
      </c>
      <c r="B118" s="36" t="s">
        <v>352</v>
      </c>
      <c r="C118" s="19"/>
      <c r="D118" s="20"/>
      <c r="E118" s="19"/>
      <c r="F118" s="20"/>
      <c r="G118" s="38">
        <v>24</v>
      </c>
      <c r="H118" s="38">
        <v>48</v>
      </c>
      <c r="I118" s="38">
        <v>541</v>
      </c>
      <c r="J118" s="39">
        <v>5</v>
      </c>
      <c r="K118" s="32">
        <v>53</v>
      </c>
      <c r="L118" s="48"/>
      <c r="AF118" s="91" t="s">
        <v>141</v>
      </c>
      <c r="AJ118" s="91" t="s">
        <v>251</v>
      </c>
      <c r="AN118" s="91" t="s">
        <v>323</v>
      </c>
      <c r="AQ118" s="91"/>
      <c r="AR118" s="91"/>
      <c r="AS118" s="91"/>
      <c r="AT118" s="91"/>
      <c r="AU118" s="91"/>
    </row>
    <row r="119" spans="1:47" ht="13.5" thickBot="1">
      <c r="A119" s="3">
        <v>1</v>
      </c>
      <c r="B119" s="15" t="s">
        <v>349</v>
      </c>
      <c r="C119" s="203">
        <v>5032</v>
      </c>
      <c r="D119" s="205">
        <v>50</v>
      </c>
      <c r="E119" s="21"/>
      <c r="F119" s="22"/>
      <c r="G119" s="7"/>
      <c r="H119" s="7"/>
      <c r="I119" s="7"/>
      <c r="J119" s="29"/>
      <c r="K119" s="33">
        <v>50</v>
      </c>
      <c r="L119" s="48"/>
      <c r="AF119" s="91" t="s">
        <v>142</v>
      </c>
      <c r="AJ119" s="91" t="s">
        <v>252</v>
      </c>
      <c r="AN119" s="91" t="s">
        <v>324</v>
      </c>
      <c r="AQ119" s="91"/>
      <c r="AR119" s="91"/>
      <c r="AS119" s="91"/>
      <c r="AT119" s="91"/>
      <c r="AU119" s="91"/>
    </row>
    <row r="120" spans="1:47" ht="12.75">
      <c r="A120" s="42">
        <v>18</v>
      </c>
      <c r="B120" s="58" t="s">
        <v>353</v>
      </c>
      <c r="C120" s="17"/>
      <c r="D120" s="18"/>
      <c r="E120" s="206">
        <v>43</v>
      </c>
      <c r="F120" s="208">
        <v>43</v>
      </c>
      <c r="G120" s="10"/>
      <c r="H120" s="10"/>
      <c r="I120" s="10"/>
      <c r="J120" s="27"/>
      <c r="K120" s="31">
        <v>43</v>
      </c>
      <c r="L120" s="48"/>
      <c r="AF120" s="124" t="s">
        <v>143</v>
      </c>
      <c r="AG120" s="124"/>
      <c r="AH120" s="124"/>
      <c r="AI120" s="124"/>
      <c r="AJ120" s="91" t="s">
        <v>57</v>
      </c>
      <c r="AK120" s="124"/>
      <c r="AN120" s="91" t="s">
        <v>183</v>
      </c>
      <c r="AQ120" s="91"/>
      <c r="AR120" s="91"/>
      <c r="AS120" s="91"/>
      <c r="AT120" s="91"/>
      <c r="AU120" s="91"/>
    </row>
    <row r="121" spans="1:47" ht="12.75">
      <c r="A121" s="42">
        <v>12</v>
      </c>
      <c r="B121" s="15" t="s">
        <v>351</v>
      </c>
      <c r="C121" s="202">
        <v>4001</v>
      </c>
      <c r="D121" s="204">
        <v>40</v>
      </c>
      <c r="E121" s="19"/>
      <c r="F121" s="20"/>
      <c r="G121" s="1"/>
      <c r="H121" s="1"/>
      <c r="I121" s="1"/>
      <c r="J121" s="28"/>
      <c r="K121" s="32">
        <v>40</v>
      </c>
      <c r="L121" s="48"/>
      <c r="AF121" s="124" t="s">
        <v>144</v>
      </c>
      <c r="AG121" s="124"/>
      <c r="AH121" s="124"/>
      <c r="AI121" s="124"/>
      <c r="AJ121" s="91" t="s">
        <v>253</v>
      </c>
      <c r="AK121" s="124"/>
      <c r="AL121" s="124"/>
      <c r="AN121" s="91" t="s">
        <v>325</v>
      </c>
      <c r="AQ121" s="91"/>
      <c r="AR121" s="91"/>
      <c r="AS121" s="91"/>
      <c r="AT121" s="91"/>
      <c r="AU121" s="91"/>
    </row>
    <row r="122" spans="1:47" ht="13.5" thickBot="1">
      <c r="A122" s="42">
        <v>6</v>
      </c>
      <c r="B122" s="37" t="s">
        <v>345</v>
      </c>
      <c r="C122" s="21"/>
      <c r="D122" s="22"/>
      <c r="E122" s="60">
        <v>38</v>
      </c>
      <c r="F122" s="61">
        <v>38</v>
      </c>
      <c r="G122" s="7"/>
      <c r="H122" s="7"/>
      <c r="I122" s="7"/>
      <c r="J122" s="29"/>
      <c r="K122" s="33">
        <v>38</v>
      </c>
      <c r="L122" s="48"/>
      <c r="AF122" s="91" t="s">
        <v>145</v>
      </c>
      <c r="AJ122" s="91" t="s">
        <v>254</v>
      </c>
      <c r="AN122" s="91" t="s">
        <v>67</v>
      </c>
      <c r="AQ122" s="91"/>
      <c r="AR122" s="91"/>
      <c r="AS122" s="91"/>
      <c r="AT122" s="91"/>
      <c r="AU122" s="91"/>
    </row>
    <row r="123" spans="1:47" ht="12.75">
      <c r="A123" s="42">
        <v>9</v>
      </c>
      <c r="B123" s="58" t="s">
        <v>348</v>
      </c>
      <c r="C123" s="17"/>
      <c r="D123" s="18"/>
      <c r="E123" s="206">
        <v>37</v>
      </c>
      <c r="F123" s="208">
        <v>37</v>
      </c>
      <c r="G123" s="10"/>
      <c r="H123" s="10"/>
      <c r="I123" s="10"/>
      <c r="J123" s="27"/>
      <c r="K123" s="31">
        <v>37</v>
      </c>
      <c r="L123" s="48"/>
      <c r="AF123" s="124" t="s">
        <v>57</v>
      </c>
      <c r="AJ123" s="91" t="s">
        <v>156</v>
      </c>
      <c r="AK123" s="64"/>
      <c r="AN123" s="91" t="s">
        <v>174</v>
      </c>
      <c r="AO123" s="124"/>
      <c r="AP123" s="124"/>
      <c r="AQ123" s="91"/>
      <c r="AR123" s="91"/>
      <c r="AS123" s="91"/>
      <c r="AT123" s="91"/>
      <c r="AU123" s="91"/>
    </row>
    <row r="124" spans="1:47" ht="12.75">
      <c r="A124" s="42">
        <v>15</v>
      </c>
      <c r="B124" s="37" t="s">
        <v>358</v>
      </c>
      <c r="C124" s="19"/>
      <c r="D124" s="20"/>
      <c r="E124" s="207">
        <v>37</v>
      </c>
      <c r="F124" s="209">
        <v>37</v>
      </c>
      <c r="G124" s="1"/>
      <c r="H124" s="1"/>
      <c r="I124" s="1"/>
      <c r="J124" s="28"/>
      <c r="K124" s="32">
        <v>37</v>
      </c>
      <c r="L124" s="48"/>
      <c r="AF124" s="91" t="s">
        <v>146</v>
      </c>
      <c r="AJ124" s="91" t="s">
        <v>255</v>
      </c>
      <c r="AN124" s="91" t="s">
        <v>326</v>
      </c>
      <c r="AO124" s="124"/>
      <c r="AP124" s="124"/>
      <c r="AQ124" s="124"/>
      <c r="AR124" s="124"/>
      <c r="AS124" s="124"/>
      <c r="AT124" s="91"/>
      <c r="AU124" s="91"/>
    </row>
    <row r="125" spans="1:47" ht="13.5" thickBot="1">
      <c r="A125" s="42">
        <v>2</v>
      </c>
      <c r="B125" s="36" t="s">
        <v>356</v>
      </c>
      <c r="C125" s="21"/>
      <c r="D125" s="22"/>
      <c r="E125" s="21"/>
      <c r="F125" s="22"/>
      <c r="G125" s="211">
        <v>12</v>
      </c>
      <c r="H125" s="211">
        <v>24</v>
      </c>
      <c r="I125" s="211">
        <v>365</v>
      </c>
      <c r="J125" s="213">
        <v>3</v>
      </c>
      <c r="K125" s="33">
        <v>27</v>
      </c>
      <c r="L125" s="48"/>
      <c r="AF125" s="91" t="s">
        <v>147</v>
      </c>
      <c r="AJ125" s="91" t="s">
        <v>256</v>
      </c>
      <c r="AN125" s="91" t="s">
        <v>327</v>
      </c>
      <c r="AQ125" s="91"/>
      <c r="AR125" s="91"/>
      <c r="AS125" s="91"/>
      <c r="AT125" s="91"/>
      <c r="AU125" s="91"/>
    </row>
    <row r="126" spans="1:47" ht="12.75">
      <c r="A126" s="42">
        <v>3</v>
      </c>
      <c r="B126" s="43" t="s">
        <v>355</v>
      </c>
      <c r="C126" s="17"/>
      <c r="D126" s="18"/>
      <c r="E126" s="17"/>
      <c r="F126" s="18"/>
      <c r="G126" s="210">
        <v>10</v>
      </c>
      <c r="H126" s="210">
        <v>20</v>
      </c>
      <c r="I126" s="210">
        <v>592</v>
      </c>
      <c r="J126" s="212">
        <v>5</v>
      </c>
      <c r="K126" s="31">
        <v>25</v>
      </c>
      <c r="L126" s="48"/>
      <c r="AF126" s="124" t="s">
        <v>148</v>
      </c>
      <c r="AG126" s="124"/>
      <c r="AH126" s="124"/>
      <c r="AI126" s="124"/>
      <c r="AJ126" s="91" t="s">
        <v>257</v>
      </c>
      <c r="AN126" s="91" t="s">
        <v>19</v>
      </c>
      <c r="AO126" s="124"/>
      <c r="AP126" s="124"/>
      <c r="AQ126" s="91"/>
      <c r="AR126" s="91"/>
      <c r="AS126" s="91"/>
      <c r="AT126" s="91"/>
      <c r="AU126" s="91"/>
    </row>
    <row r="127" spans="1:47" ht="12.75">
      <c r="A127" s="42">
        <v>5</v>
      </c>
      <c r="B127" s="15" t="s">
        <v>357</v>
      </c>
      <c r="C127" s="202">
        <v>2032</v>
      </c>
      <c r="D127" s="204">
        <v>20</v>
      </c>
      <c r="E127" s="19"/>
      <c r="F127" s="20"/>
      <c r="G127" s="1"/>
      <c r="H127" s="1"/>
      <c r="I127" s="1"/>
      <c r="J127" s="28"/>
      <c r="K127" s="32">
        <v>20</v>
      </c>
      <c r="L127" s="48"/>
      <c r="AF127" s="91" t="s">
        <v>149</v>
      </c>
      <c r="AJ127" s="91" t="s">
        <v>19</v>
      </c>
      <c r="AK127" s="124"/>
      <c r="AN127" s="91" t="s">
        <v>328</v>
      </c>
      <c r="AO127" s="124"/>
      <c r="AP127" s="124"/>
      <c r="AQ127" s="124"/>
      <c r="AR127" s="124"/>
      <c r="AS127" s="124"/>
      <c r="AT127" s="91"/>
      <c r="AU127" s="91"/>
    </row>
    <row r="128" spans="1:47" ht="13.5" thickBot="1">
      <c r="A128" s="42">
        <v>17</v>
      </c>
      <c r="B128" s="37" t="s">
        <v>347</v>
      </c>
      <c r="C128" s="21"/>
      <c r="D128" s="22"/>
      <c r="E128" s="60">
        <v>12</v>
      </c>
      <c r="F128" s="61">
        <v>12</v>
      </c>
      <c r="G128" s="7"/>
      <c r="H128" s="7"/>
      <c r="I128" s="7"/>
      <c r="J128" s="29"/>
      <c r="K128" s="33">
        <v>12</v>
      </c>
      <c r="L128" s="48"/>
      <c r="AF128" s="91" t="s">
        <v>150</v>
      </c>
      <c r="AJ128" s="91" t="s">
        <v>258</v>
      </c>
      <c r="AK128" s="124"/>
      <c r="AL128" s="124"/>
      <c r="AN128" s="91" t="s">
        <v>329</v>
      </c>
      <c r="AQ128" s="91"/>
      <c r="AR128" s="91"/>
      <c r="AS128" s="91"/>
      <c r="AT128" s="91"/>
      <c r="AU128" s="91"/>
    </row>
    <row r="129" spans="1:47" ht="12.75">
      <c r="A129" s="42">
        <v>8</v>
      </c>
      <c r="B129" s="44"/>
      <c r="C129" s="40"/>
      <c r="D129" s="41"/>
      <c r="E129" s="17"/>
      <c r="F129" s="18"/>
      <c r="G129" s="10"/>
      <c r="H129" s="10"/>
      <c r="I129" s="10"/>
      <c r="J129" s="27"/>
      <c r="K129" s="31">
        <v>0</v>
      </c>
      <c r="L129" s="49"/>
      <c r="AF129" s="91" t="s">
        <v>47</v>
      </c>
      <c r="AJ129" s="91" t="s">
        <v>259</v>
      </c>
      <c r="AN129" s="91" t="s">
        <v>156</v>
      </c>
      <c r="AO129" s="64"/>
      <c r="AP129" s="64"/>
      <c r="AQ129" s="91"/>
      <c r="AR129" s="91"/>
      <c r="AS129" s="91"/>
      <c r="AT129" s="91"/>
      <c r="AU129" s="91"/>
    </row>
    <row r="130" spans="1:47" ht="12.75">
      <c r="A130" s="42">
        <v>11</v>
      </c>
      <c r="B130" s="36"/>
      <c r="C130" s="19"/>
      <c r="D130" s="20"/>
      <c r="E130" s="19"/>
      <c r="F130" s="20"/>
      <c r="G130" s="38"/>
      <c r="H130" s="38">
        <v>0</v>
      </c>
      <c r="I130" s="38"/>
      <c r="J130" s="39"/>
      <c r="K130" s="32">
        <v>0</v>
      </c>
      <c r="L130" s="49"/>
      <c r="AF130" s="91" t="s">
        <v>151</v>
      </c>
      <c r="AJ130" s="91" t="s">
        <v>260</v>
      </c>
      <c r="AK130" s="124"/>
      <c r="AL130" s="124"/>
      <c r="AN130" s="91" t="s">
        <v>330</v>
      </c>
      <c r="AQ130" s="91"/>
      <c r="AR130" s="91"/>
      <c r="AS130" s="91"/>
      <c r="AT130" s="91"/>
      <c r="AU130" s="91"/>
    </row>
    <row r="131" spans="1:47" ht="13.5" thickBot="1">
      <c r="A131" s="42">
        <v>14</v>
      </c>
      <c r="B131" s="37"/>
      <c r="C131" s="21"/>
      <c r="D131" s="22"/>
      <c r="E131" s="60"/>
      <c r="F131" s="61">
        <v>0</v>
      </c>
      <c r="G131" s="7"/>
      <c r="H131" s="7"/>
      <c r="I131" s="7"/>
      <c r="J131" s="29"/>
      <c r="K131" s="33">
        <v>0</v>
      </c>
      <c r="L131" s="49"/>
      <c r="AF131" s="91" t="s">
        <v>152</v>
      </c>
      <c r="AJ131" s="91" t="s">
        <v>118</v>
      </c>
      <c r="AK131" s="64"/>
      <c r="AN131" s="91" t="s">
        <v>331</v>
      </c>
      <c r="AQ131" s="91"/>
      <c r="AR131" s="91"/>
      <c r="AS131" s="91"/>
      <c r="AT131" s="91"/>
      <c r="AU131" s="91"/>
    </row>
    <row r="132" spans="1:47" ht="12.75">
      <c r="A132" s="42"/>
      <c r="B132" s="156"/>
      <c r="C132" s="17"/>
      <c r="D132" s="18"/>
      <c r="E132" s="17"/>
      <c r="F132" s="18"/>
      <c r="G132" s="10"/>
      <c r="H132" s="10"/>
      <c r="I132" s="10"/>
      <c r="J132" s="27"/>
      <c r="K132" s="31"/>
      <c r="L132" s="49"/>
      <c r="AF132" s="91" t="s">
        <v>153</v>
      </c>
      <c r="AJ132" s="91" t="s">
        <v>261</v>
      </c>
      <c r="AN132" s="91" t="s">
        <v>237</v>
      </c>
      <c r="AO132" s="64"/>
      <c r="AP132" s="64"/>
      <c r="AQ132" s="91"/>
      <c r="AR132" s="91"/>
      <c r="AS132" s="91"/>
      <c r="AT132" s="91"/>
      <c r="AU132" s="91"/>
    </row>
    <row r="133" spans="1:47" ht="12.75">
      <c r="A133" s="42"/>
      <c r="B133" s="157"/>
      <c r="C133" s="19"/>
      <c r="D133" s="20"/>
      <c r="E133" s="19"/>
      <c r="F133" s="20"/>
      <c r="G133" s="1"/>
      <c r="H133" s="1"/>
      <c r="I133" s="1"/>
      <c r="J133" s="28"/>
      <c r="K133" s="32"/>
      <c r="L133" s="49"/>
      <c r="AF133" s="91" t="s">
        <v>154</v>
      </c>
      <c r="AJ133" s="91" t="s">
        <v>8</v>
      </c>
      <c r="AN133" s="91" t="s">
        <v>332</v>
      </c>
      <c r="AQ133" s="91"/>
      <c r="AR133" s="91"/>
      <c r="AS133" s="91"/>
      <c r="AT133" s="91"/>
      <c r="AU133" s="91"/>
    </row>
    <row r="134" spans="1:47" ht="13.5" thickBot="1">
      <c r="A134" s="42"/>
      <c r="B134" s="157"/>
      <c r="C134" s="21"/>
      <c r="D134" s="22"/>
      <c r="E134" s="21"/>
      <c r="F134" s="22"/>
      <c r="G134" s="7"/>
      <c r="H134" s="7"/>
      <c r="I134" s="7"/>
      <c r="J134" s="168"/>
      <c r="K134" s="33"/>
      <c r="L134" s="11"/>
      <c r="AF134" s="91" t="s">
        <v>155</v>
      </c>
      <c r="AJ134" s="91" t="s">
        <v>262</v>
      </c>
      <c r="AN134" s="91" t="s">
        <v>333</v>
      </c>
      <c r="AQ134" s="91"/>
      <c r="AR134" s="91"/>
      <c r="AS134" s="91"/>
      <c r="AT134" s="91"/>
      <c r="AU134" s="91"/>
    </row>
    <row r="135" spans="1:47" ht="12.75">
      <c r="A135" s="42"/>
      <c r="B135" s="156"/>
      <c r="C135" s="17"/>
      <c r="D135" s="18"/>
      <c r="E135" s="17"/>
      <c r="F135" s="18"/>
      <c r="G135" s="10"/>
      <c r="H135" s="10"/>
      <c r="I135" s="10"/>
      <c r="J135" s="27"/>
      <c r="K135" s="31"/>
      <c r="L135" s="11"/>
      <c r="AF135" s="64" t="s">
        <v>156</v>
      </c>
      <c r="AN135" s="91" t="s">
        <v>8</v>
      </c>
      <c r="AQ135" s="91"/>
      <c r="AR135" s="91"/>
      <c r="AS135" s="91"/>
      <c r="AT135" s="91"/>
      <c r="AU135" s="91"/>
    </row>
    <row r="136" spans="1:47" ht="12.75">
      <c r="A136" s="42"/>
      <c r="B136" s="162"/>
      <c r="C136" s="19"/>
      <c r="D136" s="20"/>
      <c r="E136" s="19"/>
      <c r="F136" s="20"/>
      <c r="G136" s="1"/>
      <c r="H136" s="1"/>
      <c r="I136" s="1"/>
      <c r="J136" s="28"/>
      <c r="K136" s="32"/>
      <c r="L136" s="11"/>
      <c r="AF136" s="91" t="s">
        <v>157</v>
      </c>
      <c r="AN136" s="91" t="s">
        <v>334</v>
      </c>
      <c r="AQ136" s="91"/>
      <c r="AR136" s="91"/>
      <c r="AS136" s="91"/>
      <c r="AT136" s="91"/>
      <c r="AU136" s="91"/>
    </row>
    <row r="137" spans="1:47" ht="13.5" thickBot="1">
      <c r="A137" s="42"/>
      <c r="B137" s="162"/>
      <c r="C137" s="21"/>
      <c r="D137" s="22"/>
      <c r="E137" s="21"/>
      <c r="F137" s="22"/>
      <c r="G137" s="7"/>
      <c r="H137" s="7"/>
      <c r="I137" s="7"/>
      <c r="J137" s="29"/>
      <c r="K137" s="33"/>
      <c r="L137" s="11"/>
      <c r="AF137" s="91" t="s">
        <v>158</v>
      </c>
      <c r="AQ137" s="91"/>
      <c r="AR137" s="91"/>
      <c r="AS137" s="91"/>
      <c r="AT137" s="91"/>
      <c r="AU137" s="91"/>
    </row>
    <row r="138" spans="1:47" ht="12.75">
      <c r="A138" s="42"/>
      <c r="B138" s="160"/>
      <c r="C138" s="17"/>
      <c r="D138" s="18"/>
      <c r="E138" s="17"/>
      <c r="F138" s="18"/>
      <c r="G138" s="10"/>
      <c r="H138" s="10"/>
      <c r="I138" s="10"/>
      <c r="J138" s="27"/>
      <c r="K138" s="31"/>
      <c r="L138" s="11"/>
      <c r="AF138" s="91" t="s">
        <v>159</v>
      </c>
      <c r="AQ138" s="91"/>
      <c r="AR138" s="91"/>
      <c r="AS138" s="91"/>
      <c r="AT138" s="91"/>
      <c r="AU138" s="91"/>
    </row>
    <row r="139" spans="1:47" ht="12.75">
      <c r="A139" s="42"/>
      <c r="B139" s="162"/>
      <c r="C139" s="19"/>
      <c r="D139" s="20"/>
      <c r="E139" s="19"/>
      <c r="F139" s="20"/>
      <c r="G139" s="1"/>
      <c r="H139" s="1"/>
      <c r="I139" s="1"/>
      <c r="J139" s="28"/>
      <c r="K139" s="32"/>
      <c r="L139" s="11"/>
      <c r="AF139" s="91" t="s">
        <v>160</v>
      </c>
      <c r="AQ139" s="91"/>
      <c r="AR139" s="91"/>
      <c r="AS139" s="91"/>
      <c r="AT139" s="91"/>
      <c r="AU139" s="91"/>
    </row>
    <row r="140" spans="1:47" ht="13.5" thickBot="1">
      <c r="A140" s="42"/>
      <c r="B140" s="162"/>
      <c r="C140" s="21"/>
      <c r="D140" s="22"/>
      <c r="E140" s="21"/>
      <c r="F140" s="22"/>
      <c r="G140" s="7"/>
      <c r="H140" s="7"/>
      <c r="I140" s="7"/>
      <c r="J140" s="29"/>
      <c r="K140" s="33"/>
      <c r="L140" s="12"/>
      <c r="AF140" s="91" t="s">
        <v>161</v>
      </c>
      <c r="AQ140" s="91"/>
      <c r="AR140" s="91"/>
      <c r="AS140" s="91"/>
      <c r="AT140" s="91"/>
      <c r="AU140" s="91"/>
    </row>
    <row r="141" spans="1:47" ht="13.5" thickBot="1">
      <c r="A141" s="255" t="s">
        <v>6</v>
      </c>
      <c r="B141" s="255" t="s">
        <v>0</v>
      </c>
      <c r="C141" s="257" t="s">
        <v>2</v>
      </c>
      <c r="D141" s="264"/>
      <c r="E141" s="264"/>
      <c r="F141" s="264"/>
      <c r="G141" s="264"/>
      <c r="H141" s="264"/>
      <c r="I141" s="264"/>
      <c r="J141" s="265"/>
      <c r="K141" s="266"/>
      <c r="L141" s="260"/>
      <c r="AF141" s="124" t="s">
        <v>19</v>
      </c>
      <c r="AQ141" s="91"/>
      <c r="AR141" s="91"/>
      <c r="AS141" s="91"/>
      <c r="AT141" s="91"/>
      <c r="AU141" s="91"/>
    </row>
    <row r="142" spans="1:47" ht="51.75" thickBot="1">
      <c r="A142" s="262"/>
      <c r="B142" s="263"/>
      <c r="C142" s="23" t="s">
        <v>20</v>
      </c>
      <c r="D142" s="34" t="s">
        <v>24</v>
      </c>
      <c r="E142" s="23" t="s">
        <v>21</v>
      </c>
      <c r="F142" s="34" t="s">
        <v>25</v>
      </c>
      <c r="G142" s="24" t="s">
        <v>22</v>
      </c>
      <c r="H142" s="24" t="s">
        <v>26</v>
      </c>
      <c r="I142" s="25" t="s">
        <v>23</v>
      </c>
      <c r="J142" s="26" t="s">
        <v>28</v>
      </c>
      <c r="K142" s="30" t="s">
        <v>27</v>
      </c>
      <c r="L142" s="261"/>
      <c r="AF142" s="91" t="s">
        <v>162</v>
      </c>
      <c r="AQ142" s="91"/>
      <c r="AR142" s="91"/>
      <c r="AS142" s="91"/>
      <c r="AT142" s="91"/>
      <c r="AU142" s="91"/>
    </row>
    <row r="143" spans="1:47" ht="12.75">
      <c r="A143" s="5">
        <v>1</v>
      </c>
      <c r="B143" s="43" t="s">
        <v>355</v>
      </c>
      <c r="C143" s="17"/>
      <c r="D143" s="18"/>
      <c r="E143" s="17"/>
      <c r="F143" s="18"/>
      <c r="G143" s="210">
        <v>27</v>
      </c>
      <c r="H143" s="210">
        <v>54</v>
      </c>
      <c r="I143" s="210">
        <v>877</v>
      </c>
      <c r="J143" s="212">
        <v>8</v>
      </c>
      <c r="K143" s="31">
        <v>62</v>
      </c>
      <c r="L143" s="47"/>
      <c r="AF143" s="91" t="s">
        <v>163</v>
      </c>
      <c r="AQ143" s="91"/>
      <c r="AR143" s="91"/>
      <c r="AS143" s="91"/>
      <c r="AT143" s="91"/>
      <c r="AU143" s="91"/>
    </row>
    <row r="144" spans="1:47" ht="12.75">
      <c r="A144" s="42">
        <v>2</v>
      </c>
      <c r="B144" s="36" t="s">
        <v>346</v>
      </c>
      <c r="C144" s="19"/>
      <c r="D144" s="20"/>
      <c r="E144" s="19"/>
      <c r="F144" s="20"/>
      <c r="G144" s="38">
        <v>19</v>
      </c>
      <c r="H144" s="38">
        <v>38</v>
      </c>
      <c r="I144" s="38">
        <v>564</v>
      </c>
      <c r="J144" s="39">
        <v>5</v>
      </c>
      <c r="K144" s="32">
        <v>43</v>
      </c>
      <c r="L144" s="48"/>
      <c r="AF144" s="91" t="s">
        <v>164</v>
      </c>
      <c r="AQ144" s="91"/>
      <c r="AR144" s="91"/>
      <c r="AS144" s="91"/>
      <c r="AT144" s="91"/>
      <c r="AU144" s="91"/>
    </row>
    <row r="145" spans="1:53" ht="13.5" thickBot="1">
      <c r="A145" s="42">
        <v>3</v>
      </c>
      <c r="B145" s="36" t="s">
        <v>354</v>
      </c>
      <c r="C145" s="21"/>
      <c r="D145" s="22"/>
      <c r="E145" s="21"/>
      <c r="F145" s="22"/>
      <c r="G145" s="211">
        <v>16</v>
      </c>
      <c r="H145" s="211">
        <v>32</v>
      </c>
      <c r="I145" s="211">
        <v>485</v>
      </c>
      <c r="J145" s="213">
        <v>4</v>
      </c>
      <c r="K145" s="33">
        <v>36</v>
      </c>
      <c r="L145" s="48"/>
      <c r="AF145" s="124" t="s">
        <v>165</v>
      </c>
      <c r="AG145" s="124"/>
      <c r="AH145" s="124"/>
      <c r="AI145" s="124"/>
      <c r="AQ145" s="91"/>
      <c r="AR145" s="91"/>
      <c r="AS145" s="91"/>
      <c r="AT145" s="91"/>
      <c r="AU145" s="91"/>
      <c r="BA145" s="13"/>
    </row>
    <row r="146" spans="1:53" ht="12.75">
      <c r="A146" s="42">
        <v>4</v>
      </c>
      <c r="B146" s="58" t="s">
        <v>348</v>
      </c>
      <c r="C146" s="17"/>
      <c r="D146" s="18"/>
      <c r="E146" s="206">
        <v>36</v>
      </c>
      <c r="F146" s="208">
        <v>36</v>
      </c>
      <c r="G146" s="10"/>
      <c r="H146" s="10"/>
      <c r="I146" s="10"/>
      <c r="J146" s="27"/>
      <c r="K146" s="31">
        <v>36</v>
      </c>
      <c r="L146" s="48"/>
      <c r="AF146" s="91" t="s">
        <v>166</v>
      </c>
      <c r="AQ146" s="91"/>
      <c r="AR146" s="91"/>
      <c r="AS146" s="91"/>
      <c r="AT146" s="91"/>
      <c r="AU146" s="91"/>
      <c r="BA146" s="13"/>
    </row>
    <row r="147" spans="1:53" ht="12.75">
      <c r="A147" s="42">
        <v>5</v>
      </c>
      <c r="B147" s="15" t="s">
        <v>350</v>
      </c>
      <c r="C147" s="202">
        <v>3296</v>
      </c>
      <c r="D147" s="204">
        <v>32</v>
      </c>
      <c r="E147" s="19"/>
      <c r="F147" s="20"/>
      <c r="G147" s="1"/>
      <c r="H147" s="1"/>
      <c r="I147" s="1"/>
      <c r="J147" s="28"/>
      <c r="K147" s="32">
        <v>32</v>
      </c>
      <c r="L147" s="48"/>
      <c r="AF147" s="124" t="s">
        <v>167</v>
      </c>
      <c r="AQ147" s="91"/>
      <c r="AR147" s="91"/>
      <c r="AS147" s="91"/>
      <c r="AT147" s="91"/>
      <c r="AU147" s="91"/>
      <c r="BA147" s="13"/>
    </row>
    <row r="148" spans="1:53" ht="13.5" thickBot="1">
      <c r="A148" s="42">
        <v>6</v>
      </c>
      <c r="B148" s="15" t="s">
        <v>349</v>
      </c>
      <c r="C148" s="203">
        <v>3187</v>
      </c>
      <c r="D148" s="205">
        <v>31</v>
      </c>
      <c r="E148" s="21"/>
      <c r="F148" s="22"/>
      <c r="G148" s="7"/>
      <c r="H148" s="7"/>
      <c r="I148" s="7"/>
      <c r="J148" s="29"/>
      <c r="K148" s="33">
        <v>31</v>
      </c>
      <c r="L148" s="48"/>
      <c r="AF148" s="91" t="s">
        <v>168</v>
      </c>
      <c r="AQ148" s="91"/>
      <c r="AR148" s="91"/>
      <c r="AS148" s="91"/>
      <c r="AT148" s="91"/>
      <c r="AU148" s="91"/>
      <c r="BA148" s="13"/>
    </row>
    <row r="149" spans="1:53" ht="12.75">
      <c r="A149" s="42">
        <v>7</v>
      </c>
      <c r="B149" s="43" t="s">
        <v>356</v>
      </c>
      <c r="C149" s="17"/>
      <c r="D149" s="18"/>
      <c r="E149" s="17"/>
      <c r="F149" s="18"/>
      <c r="G149" s="210">
        <v>13</v>
      </c>
      <c r="H149" s="210">
        <v>26</v>
      </c>
      <c r="I149" s="210">
        <v>557</v>
      </c>
      <c r="J149" s="212">
        <v>5</v>
      </c>
      <c r="K149" s="31">
        <v>31</v>
      </c>
      <c r="L149" s="48"/>
      <c r="AF149" s="91" t="s">
        <v>169</v>
      </c>
      <c r="AQ149" s="91"/>
      <c r="AR149" s="91"/>
      <c r="AS149" s="91"/>
      <c r="AT149" s="91"/>
      <c r="AU149" s="91"/>
      <c r="BA149" s="13"/>
    </row>
    <row r="150" spans="1:53" ht="12.75">
      <c r="A150" s="42">
        <v>8</v>
      </c>
      <c r="B150" s="37" t="s">
        <v>347</v>
      </c>
      <c r="C150" s="19"/>
      <c r="D150" s="20"/>
      <c r="E150" s="207">
        <v>30</v>
      </c>
      <c r="F150" s="209">
        <v>30</v>
      </c>
      <c r="G150" s="1"/>
      <c r="H150" s="1"/>
      <c r="I150" s="1"/>
      <c r="J150" s="28"/>
      <c r="K150" s="32">
        <v>30</v>
      </c>
      <c r="L150" s="48"/>
      <c r="AF150" s="91" t="s">
        <v>170</v>
      </c>
      <c r="AQ150" s="91"/>
      <c r="AR150" s="91"/>
      <c r="AS150" s="91"/>
      <c r="AT150" s="91"/>
      <c r="AU150" s="91"/>
      <c r="BA150" s="13"/>
    </row>
    <row r="151" spans="1:53" ht="13.5" thickBot="1">
      <c r="A151" s="42">
        <v>9</v>
      </c>
      <c r="B151" s="37" t="s">
        <v>345</v>
      </c>
      <c r="C151" s="21"/>
      <c r="D151" s="22"/>
      <c r="E151" s="60">
        <v>27</v>
      </c>
      <c r="F151" s="61">
        <v>27</v>
      </c>
      <c r="G151" s="7"/>
      <c r="H151" s="7"/>
      <c r="I151" s="7"/>
      <c r="J151" s="29"/>
      <c r="K151" s="33">
        <v>27</v>
      </c>
      <c r="L151" s="48"/>
      <c r="AF151" s="124" t="s">
        <v>171</v>
      </c>
      <c r="AG151" s="124"/>
      <c r="AH151" s="124"/>
      <c r="AI151" s="124"/>
      <c r="AQ151" s="91"/>
      <c r="AR151" s="91"/>
      <c r="AS151" s="91"/>
      <c r="AT151" s="91"/>
      <c r="AU151" s="91"/>
      <c r="BA151" s="13"/>
    </row>
    <row r="152" spans="1:53" ht="12.75">
      <c r="A152" s="42">
        <v>10</v>
      </c>
      <c r="B152" s="44" t="s">
        <v>344</v>
      </c>
      <c r="C152" s="40">
        <v>2048</v>
      </c>
      <c r="D152" s="41">
        <v>20</v>
      </c>
      <c r="E152" s="17"/>
      <c r="F152" s="18"/>
      <c r="G152" s="10"/>
      <c r="H152" s="10"/>
      <c r="I152" s="10"/>
      <c r="J152" s="27"/>
      <c r="K152" s="31">
        <v>20</v>
      </c>
      <c r="L152" s="48"/>
      <c r="AF152" s="124" t="s">
        <v>172</v>
      </c>
      <c r="AG152" s="124"/>
      <c r="AH152" s="124"/>
      <c r="AI152" s="124"/>
      <c r="AQ152" s="91"/>
      <c r="AR152" s="91"/>
      <c r="AS152" s="91"/>
      <c r="AT152" s="91"/>
      <c r="AU152" s="91"/>
      <c r="BA152" s="13"/>
    </row>
    <row r="153" spans="1:53" ht="12.75">
      <c r="A153" s="42">
        <v>11</v>
      </c>
      <c r="B153" s="15" t="s">
        <v>351</v>
      </c>
      <c r="C153" s="202">
        <v>1960</v>
      </c>
      <c r="D153" s="204">
        <v>19</v>
      </c>
      <c r="E153" s="19"/>
      <c r="F153" s="20"/>
      <c r="G153" s="1"/>
      <c r="H153" s="1"/>
      <c r="I153" s="1"/>
      <c r="J153" s="28"/>
      <c r="K153" s="32">
        <v>19</v>
      </c>
      <c r="L153" s="48"/>
      <c r="AF153" s="91" t="s">
        <v>173</v>
      </c>
      <c r="AQ153" s="91"/>
      <c r="AR153" s="91"/>
      <c r="AS153" s="91"/>
      <c r="AT153" s="91"/>
      <c r="AU153" s="91"/>
      <c r="BA153" s="13"/>
    </row>
    <row r="154" spans="1:53" ht="13.5" thickBot="1">
      <c r="A154" s="42">
        <v>12</v>
      </c>
      <c r="B154" s="37" t="s">
        <v>353</v>
      </c>
      <c r="C154" s="21"/>
      <c r="D154" s="22"/>
      <c r="E154" s="60">
        <v>14</v>
      </c>
      <c r="F154" s="61">
        <v>14</v>
      </c>
      <c r="G154" s="7"/>
      <c r="H154" s="7"/>
      <c r="I154" s="7"/>
      <c r="J154" s="29"/>
      <c r="K154" s="33">
        <v>14</v>
      </c>
      <c r="L154" s="48"/>
      <c r="AF154" s="124" t="s">
        <v>174</v>
      </c>
      <c r="AJ154" s="92"/>
      <c r="AQ154" s="91"/>
      <c r="AR154" s="91"/>
      <c r="AS154" s="91"/>
      <c r="AT154" s="91"/>
      <c r="AU154" s="91"/>
      <c r="BA154" s="13"/>
    </row>
    <row r="155" spans="1:47" ht="12.75">
      <c r="A155" s="42">
        <v>13</v>
      </c>
      <c r="B155" s="44" t="s">
        <v>357</v>
      </c>
      <c r="C155" s="40">
        <v>1112</v>
      </c>
      <c r="D155" s="41">
        <v>11</v>
      </c>
      <c r="E155" s="17"/>
      <c r="F155" s="18"/>
      <c r="G155" s="10"/>
      <c r="H155" s="10"/>
      <c r="I155" s="10"/>
      <c r="J155" s="27"/>
      <c r="K155" s="31">
        <v>11</v>
      </c>
      <c r="L155" s="48"/>
      <c r="AF155" s="91" t="s">
        <v>175</v>
      </c>
      <c r="AQ155" s="91"/>
      <c r="AR155" s="91"/>
      <c r="AS155" s="91"/>
      <c r="AT155" s="91"/>
      <c r="AU155" s="91"/>
    </row>
    <row r="156" spans="1:47" ht="12.75">
      <c r="A156" s="42">
        <v>14</v>
      </c>
      <c r="B156" s="37" t="s">
        <v>358</v>
      </c>
      <c r="C156" s="19"/>
      <c r="D156" s="20"/>
      <c r="E156" s="207">
        <v>7</v>
      </c>
      <c r="F156" s="209">
        <v>7</v>
      </c>
      <c r="G156" s="1"/>
      <c r="H156" s="1"/>
      <c r="I156" s="1"/>
      <c r="J156" s="28"/>
      <c r="K156" s="32">
        <v>7</v>
      </c>
      <c r="L156" s="48"/>
      <c r="AF156" s="91" t="s">
        <v>176</v>
      </c>
      <c r="AQ156" s="91"/>
      <c r="AR156" s="91"/>
      <c r="AS156" s="91"/>
      <c r="AT156" s="91"/>
      <c r="AU156" s="91"/>
    </row>
    <row r="157" spans="1:47" ht="13.5" thickBot="1">
      <c r="A157" s="42">
        <v>15</v>
      </c>
      <c r="B157" s="36" t="s">
        <v>352</v>
      </c>
      <c r="C157" s="21"/>
      <c r="D157" s="22"/>
      <c r="E157" s="21"/>
      <c r="F157" s="22"/>
      <c r="G157" s="211">
        <v>1</v>
      </c>
      <c r="H157" s="211">
        <v>2</v>
      </c>
      <c r="I157" s="211">
        <v>39</v>
      </c>
      <c r="J157" s="213">
        <v>0</v>
      </c>
      <c r="K157" s="33">
        <v>2</v>
      </c>
      <c r="L157" s="48"/>
      <c r="AF157" s="91" t="s">
        <v>177</v>
      </c>
      <c r="AQ157" s="91"/>
      <c r="AR157" s="91"/>
      <c r="AS157" s="91"/>
      <c r="AT157" s="91"/>
      <c r="AU157" s="91"/>
    </row>
    <row r="158" spans="1:47" ht="12.75">
      <c r="A158" s="42">
        <v>16</v>
      </c>
      <c r="B158" s="44"/>
      <c r="C158" s="40"/>
      <c r="D158" s="41"/>
      <c r="E158" s="17"/>
      <c r="F158" s="18"/>
      <c r="G158" s="10"/>
      <c r="H158" s="10"/>
      <c r="I158" s="10"/>
      <c r="J158" s="27"/>
      <c r="K158" s="31">
        <v>0</v>
      </c>
      <c r="L158" s="49"/>
      <c r="AF158" s="91" t="s">
        <v>178</v>
      </c>
      <c r="AQ158" s="91"/>
      <c r="AR158" s="91"/>
      <c r="AS158" s="91"/>
      <c r="AT158" s="91"/>
      <c r="AU158" s="91"/>
    </row>
    <row r="159" spans="1:47" ht="12.75">
      <c r="A159" s="42">
        <v>17</v>
      </c>
      <c r="B159" s="36"/>
      <c r="C159" s="19"/>
      <c r="D159" s="20"/>
      <c r="E159" s="19"/>
      <c r="F159" s="20"/>
      <c r="G159" s="38"/>
      <c r="H159" s="38">
        <v>0</v>
      </c>
      <c r="I159" s="38"/>
      <c r="J159" s="39"/>
      <c r="K159" s="32">
        <v>0</v>
      </c>
      <c r="L159" s="49"/>
      <c r="AF159" s="124" t="s">
        <v>179</v>
      </c>
      <c r="AG159" s="124"/>
      <c r="AH159" s="124"/>
      <c r="AI159" s="124"/>
      <c r="AQ159" s="91"/>
      <c r="AR159" s="91"/>
      <c r="AS159" s="91"/>
      <c r="AT159" s="91"/>
      <c r="AU159" s="91"/>
    </row>
    <row r="160" spans="1:47" ht="13.5" thickBot="1">
      <c r="A160" s="42">
        <v>18</v>
      </c>
      <c r="B160" s="37"/>
      <c r="C160" s="21"/>
      <c r="D160" s="22"/>
      <c r="E160" s="60"/>
      <c r="F160" s="61">
        <v>0</v>
      </c>
      <c r="G160" s="7"/>
      <c r="H160" s="7"/>
      <c r="I160" s="7"/>
      <c r="J160" s="29"/>
      <c r="K160" s="33">
        <v>0</v>
      </c>
      <c r="L160" s="49"/>
      <c r="AF160" s="124" t="s">
        <v>180</v>
      </c>
      <c r="AG160" s="124"/>
      <c r="AH160" s="124"/>
      <c r="AI160" s="124"/>
      <c r="AQ160" s="91"/>
      <c r="AR160" s="91"/>
      <c r="AS160" s="91"/>
      <c r="AT160" s="91"/>
      <c r="AU160" s="91"/>
    </row>
    <row r="161" spans="1:47" ht="12.75">
      <c r="A161" s="42"/>
      <c r="B161" s="156"/>
      <c r="C161" s="17"/>
      <c r="D161" s="18"/>
      <c r="E161" s="17"/>
      <c r="F161" s="18"/>
      <c r="G161" s="10"/>
      <c r="H161" s="10"/>
      <c r="I161" s="10"/>
      <c r="J161" s="27"/>
      <c r="K161" s="31"/>
      <c r="L161" s="49"/>
      <c r="AF161" s="91" t="s">
        <v>181</v>
      </c>
      <c r="AQ161" s="91"/>
      <c r="AR161" s="91"/>
      <c r="AS161" s="91"/>
      <c r="AT161" s="91"/>
      <c r="AU161" s="91"/>
    </row>
    <row r="162" spans="1:47" ht="12.75">
      <c r="A162" s="42"/>
      <c r="B162" s="157"/>
      <c r="C162" s="19"/>
      <c r="D162" s="20"/>
      <c r="E162" s="19"/>
      <c r="F162" s="20"/>
      <c r="G162" s="1"/>
      <c r="H162" s="1"/>
      <c r="I162" s="1"/>
      <c r="J162" s="28"/>
      <c r="K162" s="32"/>
      <c r="L162" s="49"/>
      <c r="AF162" s="91" t="s">
        <v>182</v>
      </c>
      <c r="AQ162" s="91"/>
      <c r="AR162" s="91"/>
      <c r="AS162" s="91"/>
      <c r="AT162" s="91"/>
      <c r="AU162" s="91"/>
    </row>
    <row r="163" spans="1:47" ht="13.5" thickBot="1">
      <c r="A163" s="42"/>
      <c r="B163" s="157"/>
      <c r="C163" s="21"/>
      <c r="D163" s="22"/>
      <c r="E163" s="21"/>
      <c r="F163" s="22"/>
      <c r="G163" s="7"/>
      <c r="H163" s="7"/>
      <c r="I163" s="7"/>
      <c r="J163" s="29"/>
      <c r="K163" s="33"/>
      <c r="L163" s="11"/>
      <c r="AF163" s="91" t="s">
        <v>183</v>
      </c>
      <c r="AQ163" s="91"/>
      <c r="AR163" s="91"/>
      <c r="AS163" s="91"/>
      <c r="AT163" s="91"/>
      <c r="AU163" s="91"/>
    </row>
    <row r="164" spans="1:47" ht="12.75">
      <c r="A164" s="42"/>
      <c r="B164" s="156"/>
      <c r="C164" s="17"/>
      <c r="D164" s="18"/>
      <c r="E164" s="17"/>
      <c r="F164" s="18"/>
      <c r="G164" s="10"/>
      <c r="H164" s="10"/>
      <c r="I164" s="10"/>
      <c r="J164" s="27"/>
      <c r="K164" s="31"/>
      <c r="L164" s="11"/>
      <c r="AF164" s="91" t="s">
        <v>184</v>
      </c>
      <c r="AQ164" s="91"/>
      <c r="AR164" s="91"/>
      <c r="AS164" s="91"/>
      <c r="AT164" s="91"/>
      <c r="AU164" s="91"/>
    </row>
    <row r="165" spans="1:47" ht="12.75">
      <c r="A165" s="42"/>
      <c r="B165" s="162"/>
      <c r="C165" s="19"/>
      <c r="D165" s="20"/>
      <c r="E165" s="19"/>
      <c r="F165" s="20"/>
      <c r="G165" s="1"/>
      <c r="H165" s="1"/>
      <c r="I165" s="1"/>
      <c r="J165" s="28"/>
      <c r="K165" s="32"/>
      <c r="L165" s="11"/>
      <c r="AF165" s="91" t="s">
        <v>185</v>
      </c>
      <c r="AQ165" s="91"/>
      <c r="AR165" s="91"/>
      <c r="AS165" s="91"/>
      <c r="AT165" s="91"/>
      <c r="AU165" s="91"/>
    </row>
    <row r="166" spans="1:47" ht="13.5" thickBot="1">
      <c r="A166" s="42"/>
      <c r="B166" s="162"/>
      <c r="C166" s="21"/>
      <c r="D166" s="22"/>
      <c r="E166" s="21"/>
      <c r="F166" s="22"/>
      <c r="G166" s="7"/>
      <c r="H166" s="7"/>
      <c r="I166" s="7"/>
      <c r="J166" s="29"/>
      <c r="K166" s="33"/>
      <c r="L166" s="11"/>
      <c r="AF166" s="91" t="s">
        <v>186</v>
      </c>
      <c r="AQ166" s="91"/>
      <c r="AR166" s="91"/>
      <c r="AS166" s="91"/>
      <c r="AT166" s="91"/>
      <c r="AU166" s="91"/>
    </row>
    <row r="167" spans="1:47" ht="12.75">
      <c r="A167" s="42"/>
      <c r="B167" s="160"/>
      <c r="C167" s="17"/>
      <c r="D167" s="18"/>
      <c r="E167" s="17"/>
      <c r="F167" s="18"/>
      <c r="G167" s="10"/>
      <c r="H167" s="10"/>
      <c r="I167" s="10"/>
      <c r="J167" s="27"/>
      <c r="K167" s="31"/>
      <c r="L167" s="11"/>
      <c r="AF167" s="91" t="s">
        <v>187</v>
      </c>
      <c r="AQ167" s="91"/>
      <c r="AR167" s="91"/>
      <c r="AS167" s="91"/>
      <c r="AT167" s="91"/>
      <c r="AU167" s="91"/>
    </row>
    <row r="168" spans="1:47" ht="12.75">
      <c r="A168" s="42"/>
      <c r="B168" s="162"/>
      <c r="C168" s="19"/>
      <c r="D168" s="20"/>
      <c r="E168" s="19"/>
      <c r="F168" s="20"/>
      <c r="G168" s="1"/>
      <c r="H168" s="1"/>
      <c r="I168" s="1"/>
      <c r="J168" s="28"/>
      <c r="K168" s="32"/>
      <c r="L168" s="11"/>
      <c r="AF168" s="91" t="s">
        <v>188</v>
      </c>
      <c r="AQ168" s="91"/>
      <c r="AR168" s="91"/>
      <c r="AS168" s="91"/>
      <c r="AT168" s="91"/>
      <c r="AU168" s="91"/>
    </row>
    <row r="169" spans="1:47" ht="13.5" thickBot="1">
      <c r="A169" s="42"/>
      <c r="B169" s="170"/>
      <c r="C169" s="21"/>
      <c r="D169" s="22"/>
      <c r="E169" s="21"/>
      <c r="F169" s="22"/>
      <c r="G169" s="7"/>
      <c r="H169" s="7"/>
      <c r="I169" s="7"/>
      <c r="J169" s="29"/>
      <c r="K169" s="33"/>
      <c r="L169" s="12"/>
      <c r="AF169" s="91" t="s">
        <v>189</v>
      </c>
      <c r="AQ169" s="91"/>
      <c r="AR169" s="91"/>
      <c r="AS169" s="91"/>
      <c r="AT169" s="91"/>
      <c r="AU169" s="91"/>
    </row>
    <row r="170" spans="1:47" ht="13.5" thickBot="1">
      <c r="A170" s="42"/>
      <c r="B170" s="169"/>
      <c r="C170" s="21"/>
      <c r="D170" s="22"/>
      <c r="E170" s="21"/>
      <c r="F170" s="22"/>
      <c r="G170" s="7"/>
      <c r="H170" s="7"/>
      <c r="I170" s="7"/>
      <c r="J170" s="29"/>
      <c r="K170" s="33"/>
      <c r="L170" s="12"/>
      <c r="AF170" s="91" t="s">
        <v>8</v>
      </c>
      <c r="AQ170" s="91"/>
      <c r="AR170" s="91"/>
      <c r="AS170" s="91"/>
      <c r="AT170" s="91"/>
      <c r="AU170" s="91"/>
    </row>
    <row r="171" spans="15:47" ht="12.75">
      <c r="O171" s="88"/>
      <c r="AF171" s="91" t="s">
        <v>190</v>
      </c>
      <c r="AQ171" s="91"/>
      <c r="AR171" s="91"/>
      <c r="AS171" s="91"/>
      <c r="AT171" s="91"/>
      <c r="AU171" s="91"/>
    </row>
    <row r="172" spans="15:47" ht="12.75">
      <c r="O172" s="88"/>
      <c r="AQ172" s="91"/>
      <c r="AR172" s="91"/>
      <c r="AS172" s="91"/>
      <c r="AT172" s="91"/>
      <c r="AU172" s="91"/>
    </row>
    <row r="173" spans="15:47" ht="12.75">
      <c r="O173" s="88"/>
      <c r="AQ173" s="91"/>
      <c r="AR173" s="91"/>
      <c r="AS173" s="91"/>
      <c r="AT173" s="91"/>
      <c r="AU173" s="91"/>
    </row>
    <row r="174" spans="43:47" ht="12.75">
      <c r="AQ174" s="91"/>
      <c r="AR174" s="91"/>
      <c r="AS174" s="91"/>
      <c r="AT174" s="91"/>
      <c r="AU174" s="91"/>
    </row>
    <row r="175" spans="43:47" ht="24" customHeight="1">
      <c r="AQ175" s="91"/>
      <c r="AR175" s="91"/>
      <c r="AS175" s="91"/>
      <c r="AT175" s="91"/>
      <c r="AU175" s="91"/>
    </row>
    <row r="176" spans="43:47" ht="13.5" customHeight="1">
      <c r="AQ176" s="91"/>
      <c r="AR176" s="91"/>
      <c r="AS176" s="91"/>
      <c r="AT176" s="91"/>
      <c r="AU176" s="91"/>
    </row>
    <row r="177" spans="43:47" ht="12.75">
      <c r="AQ177" s="91"/>
      <c r="AR177" s="91"/>
      <c r="AS177" s="91"/>
      <c r="AT177" s="91"/>
      <c r="AU177" s="91"/>
    </row>
    <row r="178" spans="43:47" ht="12.75">
      <c r="AQ178" s="91"/>
      <c r="AR178" s="91"/>
      <c r="AS178" s="91"/>
      <c r="AT178" s="91"/>
      <c r="AU178" s="91"/>
    </row>
    <row r="179" spans="43:47" ht="12.75">
      <c r="AQ179" s="91"/>
      <c r="AR179" s="91"/>
      <c r="AS179" s="91"/>
      <c r="AT179" s="91"/>
      <c r="AU179" s="91"/>
    </row>
    <row r="180" spans="43:47" ht="12.75">
      <c r="AQ180" s="91"/>
      <c r="AR180" s="91"/>
      <c r="AS180" s="91"/>
      <c r="AT180" s="91"/>
      <c r="AU180" s="91"/>
    </row>
    <row r="181" spans="43:47" ht="12.75">
      <c r="AQ181" s="91"/>
      <c r="AR181" s="91"/>
      <c r="AS181" s="91"/>
      <c r="AT181" s="91"/>
      <c r="AU181" s="91"/>
    </row>
    <row r="182" spans="43:47" ht="12.75">
      <c r="AQ182" s="91"/>
      <c r="AR182" s="91"/>
      <c r="AS182" s="91"/>
      <c r="AT182" s="91"/>
      <c r="AU182" s="91"/>
    </row>
    <row r="183" spans="43:47" ht="12.75">
      <c r="AQ183" s="91"/>
      <c r="AR183" s="91"/>
      <c r="AS183" s="91"/>
      <c r="AT183" s="91"/>
      <c r="AU183" s="91"/>
    </row>
    <row r="184" spans="43:47" ht="12.75">
      <c r="AQ184" s="91"/>
      <c r="AR184" s="91"/>
      <c r="AS184" s="91"/>
      <c r="AT184" s="91"/>
      <c r="AU184" s="91"/>
    </row>
    <row r="185" spans="43:47" ht="12.75">
      <c r="AQ185" s="91"/>
      <c r="AR185" s="91"/>
      <c r="AS185" s="91"/>
      <c r="AT185" s="91"/>
      <c r="AU185" s="91"/>
    </row>
    <row r="186" spans="43:47" ht="12.75">
      <c r="AQ186" s="91"/>
      <c r="AR186" s="91"/>
      <c r="AS186" s="91"/>
      <c r="AT186" s="91"/>
      <c r="AU186" s="91"/>
    </row>
    <row r="187" spans="43:47" ht="12.75">
      <c r="AQ187" s="91"/>
      <c r="AR187" s="91"/>
      <c r="AS187" s="91"/>
      <c r="AT187" s="91"/>
      <c r="AU187" s="91"/>
    </row>
    <row r="188" spans="43:47" ht="12.75">
      <c r="AQ188" s="91"/>
      <c r="AR188" s="91"/>
      <c r="AS188" s="91"/>
      <c r="AT188" s="91"/>
      <c r="AU188" s="91"/>
    </row>
  </sheetData>
  <sheetProtection/>
  <mergeCells count="38">
    <mergeCell ref="R26:U26"/>
    <mergeCell ref="R27:U27"/>
    <mergeCell ref="R28:U28"/>
    <mergeCell ref="R29:U29"/>
    <mergeCell ref="R30:U30"/>
    <mergeCell ref="A1:AE1"/>
    <mergeCell ref="U42:AC42"/>
    <mergeCell ref="R33:U33"/>
    <mergeCell ref="R34:U34"/>
    <mergeCell ref="R35:U35"/>
    <mergeCell ref="R36:U36"/>
    <mergeCell ref="R31:U31"/>
    <mergeCell ref="R32:U32"/>
    <mergeCell ref="AD42:AD43"/>
    <mergeCell ref="A83:A84"/>
    <mergeCell ref="B83:B84"/>
    <mergeCell ref="C83:K83"/>
    <mergeCell ref="L83:L84"/>
    <mergeCell ref="AD83:AD84"/>
    <mergeCell ref="A42:A43"/>
    <mergeCell ref="B42:B43"/>
    <mergeCell ref="C42:K42"/>
    <mergeCell ref="L42:T42"/>
    <mergeCell ref="W100:X100"/>
    <mergeCell ref="W101:X101"/>
    <mergeCell ref="W102:X102"/>
    <mergeCell ref="W103:X103"/>
    <mergeCell ref="W104:X104"/>
    <mergeCell ref="W105:X105"/>
    <mergeCell ref="W106:X106"/>
    <mergeCell ref="A112:A113"/>
    <mergeCell ref="B112:B113"/>
    <mergeCell ref="C112:K112"/>
    <mergeCell ref="L112:L113"/>
    <mergeCell ref="A141:A142"/>
    <mergeCell ref="B141:B142"/>
    <mergeCell ref="C141:K141"/>
    <mergeCell ref="L141:L1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B22">
      <selection activeCell="B31" sqref="A31:IV31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2" width="11.140625" style="91" customWidth="1" outlineLevel="1"/>
    <col min="43" max="44" width="11.140625" style="0" customWidth="1" outlineLevel="1"/>
    <col min="45" max="45" width="11.140625" style="0" customWidth="1"/>
    <col min="46" max="46" width="9.421875" style="0" customWidth="1"/>
  </cols>
  <sheetData>
    <row r="1" spans="1:52" ht="18">
      <c r="A1" s="274" t="s">
        <v>378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679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226" t="s">
        <v>56</v>
      </c>
      <c r="I26" s="174" t="s">
        <v>49</v>
      </c>
      <c r="J26" s="148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Q26" s="91"/>
      <c r="AR26" s="91"/>
      <c r="AS26" s="91"/>
      <c r="AZ26" s="92"/>
    </row>
    <row r="27" spans="1:52" ht="13.5" customHeight="1">
      <c r="A27" s="146">
        <v>1</v>
      </c>
      <c r="B27" s="220" t="s">
        <v>363</v>
      </c>
      <c r="C27" s="221"/>
      <c r="D27" s="242">
        <v>12</v>
      </c>
      <c r="E27" s="244">
        <v>12</v>
      </c>
      <c r="F27" s="245">
        <v>12</v>
      </c>
      <c r="G27" s="224">
        <v>32</v>
      </c>
      <c r="H27" s="243">
        <f aca="true" t="shared" si="0" ref="H27:H33">D27+E27+F27</f>
        <v>36</v>
      </c>
      <c r="I27" s="175"/>
      <c r="J27" s="150"/>
      <c r="K27" s="150"/>
      <c r="L27" s="150"/>
      <c r="M27" s="150"/>
      <c r="N27" s="152"/>
      <c r="O27" s="221"/>
      <c r="P27" s="194">
        <f aca="true" t="shared" si="1" ref="P27:P33">G27+H27+I27+J27+K27+L27+M27+N27+O27</f>
        <v>68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Q27" s="91"/>
      <c r="AR27" s="91"/>
      <c r="AS27" s="91"/>
      <c r="AZ27" s="92"/>
    </row>
    <row r="28" spans="1:52" ht="13.5" customHeight="1">
      <c r="A28" s="146">
        <v>2</v>
      </c>
      <c r="B28" s="220" t="s">
        <v>365</v>
      </c>
      <c r="C28" s="221"/>
      <c r="D28" s="242">
        <v>8</v>
      </c>
      <c r="E28" s="244">
        <v>10</v>
      </c>
      <c r="F28" s="245">
        <v>10</v>
      </c>
      <c r="G28" s="224">
        <v>34</v>
      </c>
      <c r="H28" s="243">
        <f t="shared" si="0"/>
        <v>28</v>
      </c>
      <c r="I28" s="175"/>
      <c r="J28" s="150"/>
      <c r="K28" s="150"/>
      <c r="L28" s="150"/>
      <c r="M28" s="150"/>
      <c r="N28" s="152"/>
      <c r="O28" s="221"/>
      <c r="P28" s="195">
        <f t="shared" si="1"/>
        <v>62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Q28" s="91"/>
      <c r="AR28" s="91"/>
      <c r="AS28" s="91"/>
      <c r="AZ28" s="92"/>
    </row>
    <row r="29" spans="1:52" ht="13.5" customHeight="1">
      <c r="A29" s="146">
        <v>3</v>
      </c>
      <c r="B29" s="251" t="s">
        <v>677</v>
      </c>
      <c r="C29" s="180"/>
      <c r="D29" s="242">
        <v>10</v>
      </c>
      <c r="E29" s="244">
        <v>8</v>
      </c>
      <c r="F29" s="245">
        <v>4</v>
      </c>
      <c r="G29" s="224">
        <v>18</v>
      </c>
      <c r="H29" s="243">
        <f t="shared" si="0"/>
        <v>22</v>
      </c>
      <c r="I29" s="175"/>
      <c r="J29" s="150"/>
      <c r="K29" s="150"/>
      <c r="L29" s="150"/>
      <c r="M29" s="150"/>
      <c r="N29" s="152"/>
      <c r="O29" s="221"/>
      <c r="P29" s="195">
        <f t="shared" si="1"/>
        <v>40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Q29" s="91"/>
      <c r="AR29" s="91"/>
      <c r="AS29" s="91"/>
      <c r="AZ29" s="92"/>
    </row>
    <row r="30" spans="1:52" ht="13.5" customHeight="1">
      <c r="A30" s="146">
        <v>4</v>
      </c>
      <c r="B30" s="220" t="s">
        <v>364</v>
      </c>
      <c r="C30" s="221"/>
      <c r="D30" s="242">
        <v>4</v>
      </c>
      <c r="E30" s="244">
        <v>6</v>
      </c>
      <c r="F30" s="245">
        <v>8</v>
      </c>
      <c r="G30" s="224">
        <v>19</v>
      </c>
      <c r="H30" s="243">
        <f t="shared" si="0"/>
        <v>18</v>
      </c>
      <c r="I30" s="175"/>
      <c r="J30" s="150"/>
      <c r="K30" s="150"/>
      <c r="L30" s="150"/>
      <c r="M30" s="150"/>
      <c r="N30" s="152"/>
      <c r="O30" s="221"/>
      <c r="P30" s="195">
        <f t="shared" si="1"/>
        <v>37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Q30" s="91"/>
      <c r="AR30" s="91"/>
      <c r="AS30" s="91"/>
      <c r="AZ30" s="92"/>
    </row>
    <row r="31" spans="1:52" ht="13.5" customHeight="1">
      <c r="A31" s="146">
        <v>5</v>
      </c>
      <c r="B31" s="220" t="s">
        <v>366</v>
      </c>
      <c r="C31" s="221"/>
      <c r="D31" s="242">
        <v>6</v>
      </c>
      <c r="E31" s="244">
        <v>3</v>
      </c>
      <c r="F31" s="245">
        <v>3</v>
      </c>
      <c r="G31" s="224">
        <v>20</v>
      </c>
      <c r="H31" s="243">
        <f t="shared" si="0"/>
        <v>12</v>
      </c>
      <c r="I31" s="175"/>
      <c r="J31" s="150"/>
      <c r="K31" s="150"/>
      <c r="L31" s="150"/>
      <c r="M31" s="150"/>
      <c r="N31" s="152"/>
      <c r="O31" s="221"/>
      <c r="P31" s="195">
        <f t="shared" si="1"/>
        <v>32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Q31" s="91"/>
      <c r="AR31" s="91"/>
      <c r="AS31" s="91"/>
      <c r="AZ31" s="92"/>
    </row>
    <row r="32" spans="1:52" ht="13.5" customHeight="1">
      <c r="A32" s="146">
        <v>6</v>
      </c>
      <c r="B32" s="252" t="s">
        <v>367</v>
      </c>
      <c r="C32" s="221"/>
      <c r="D32" s="242">
        <v>5</v>
      </c>
      <c r="E32" s="244">
        <v>4</v>
      </c>
      <c r="F32" s="245">
        <v>5</v>
      </c>
      <c r="G32" s="224">
        <v>18</v>
      </c>
      <c r="H32" s="243">
        <f t="shared" si="0"/>
        <v>14</v>
      </c>
      <c r="I32" s="175"/>
      <c r="J32" s="150"/>
      <c r="K32" s="150"/>
      <c r="L32" s="150"/>
      <c r="M32" s="150"/>
      <c r="N32" s="152"/>
      <c r="O32" s="221"/>
      <c r="P32" s="195">
        <f t="shared" si="1"/>
        <v>32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Q32" s="91"/>
      <c r="AR32" s="91"/>
      <c r="AS32" s="91"/>
      <c r="AZ32" s="92"/>
    </row>
    <row r="33" spans="1:52" ht="13.5" customHeight="1">
      <c r="A33" s="146">
        <v>7</v>
      </c>
      <c r="B33" s="110" t="s">
        <v>674</v>
      </c>
      <c r="C33" s="181"/>
      <c r="D33" s="242">
        <v>3</v>
      </c>
      <c r="E33" s="244">
        <v>5</v>
      </c>
      <c r="F33" s="245">
        <v>6</v>
      </c>
      <c r="G33" s="224">
        <v>18</v>
      </c>
      <c r="H33" s="243">
        <f t="shared" si="0"/>
        <v>14</v>
      </c>
      <c r="I33" s="175"/>
      <c r="J33" s="150"/>
      <c r="K33" s="150"/>
      <c r="L33" s="150"/>
      <c r="M33" s="150"/>
      <c r="N33" s="152"/>
      <c r="O33" s="221"/>
      <c r="P33" s="195">
        <f t="shared" si="1"/>
        <v>32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Q33" s="91"/>
      <c r="AR33" s="91"/>
      <c r="AS33" s="91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177"/>
      <c r="I34" s="175"/>
      <c r="J34" s="150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Q34" s="91"/>
      <c r="AR34" s="91"/>
      <c r="AS34" s="91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177"/>
      <c r="I35" s="175"/>
      <c r="J35" s="150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Q35" s="91"/>
      <c r="AR35" s="91"/>
      <c r="AS35" s="91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178"/>
      <c r="I36" s="175"/>
      <c r="J36" s="150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Q36" s="91"/>
      <c r="AR36" s="91"/>
      <c r="AS36" s="91"/>
      <c r="AZ36" s="92"/>
    </row>
    <row r="37" spans="43:52" ht="13.5" customHeight="1">
      <c r="AQ37" s="91"/>
      <c r="AR37" s="91"/>
      <c r="AS37" s="91"/>
      <c r="AZ37" s="92"/>
    </row>
    <row r="38" spans="2:52" ht="13.5" customHeight="1">
      <c r="B38" s="89"/>
      <c r="AQ38" s="91"/>
      <c r="AR38" s="91"/>
      <c r="AS38" s="91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Q39" s="91"/>
      <c r="AR39" s="91"/>
      <c r="AS39" s="91"/>
      <c r="AZ39" s="92"/>
    </row>
    <row r="40" spans="1:52" ht="24" customHeight="1">
      <c r="A40" s="102"/>
      <c r="B40" s="50" t="s">
        <v>36</v>
      </c>
      <c r="AQ40" s="91"/>
      <c r="AR40" s="91"/>
      <c r="AS40" s="91"/>
      <c r="AZ40" s="92"/>
    </row>
    <row r="41" spans="1:52" ht="21" thickBot="1">
      <c r="A41" s="54"/>
      <c r="B41" s="102"/>
      <c r="AQ41" s="91"/>
      <c r="AR41" s="91"/>
      <c r="AS41" s="91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F42" s="91" t="s">
        <v>379</v>
      </c>
      <c r="AK42" s="91" t="s">
        <v>493</v>
      </c>
      <c r="AO42" s="91" t="s">
        <v>549</v>
      </c>
      <c r="AQ42" s="91"/>
      <c r="AR42" s="91"/>
      <c r="AS42" s="91"/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F43" s="91" t="s">
        <v>17</v>
      </c>
      <c r="AK43" s="91" t="s">
        <v>17</v>
      </c>
      <c r="AO43" s="91" t="s">
        <v>17</v>
      </c>
      <c r="AQ43" s="91"/>
      <c r="AR43" s="91"/>
      <c r="AS43" s="91"/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761</v>
      </c>
      <c r="D44" s="41">
        <v>7</v>
      </c>
      <c r="E44" s="17"/>
      <c r="F44" s="18"/>
      <c r="G44" s="10"/>
      <c r="H44" s="10"/>
      <c r="I44" s="10"/>
      <c r="J44" s="27"/>
      <c r="K44" s="31">
        <f>D44</f>
        <v>7</v>
      </c>
      <c r="L44" s="40">
        <v>1256</v>
      </c>
      <c r="M44" s="41">
        <v>12</v>
      </c>
      <c r="N44" s="17"/>
      <c r="O44" s="18"/>
      <c r="P44" s="10"/>
      <c r="Q44" s="10"/>
      <c r="R44" s="10"/>
      <c r="S44" s="27"/>
      <c r="T44" s="31">
        <f>M44</f>
        <v>12</v>
      </c>
      <c r="U44" s="40">
        <v>4285</v>
      </c>
      <c r="V44" s="41">
        <v>42</v>
      </c>
      <c r="W44" s="17"/>
      <c r="X44" s="18"/>
      <c r="Y44" s="10"/>
      <c r="Z44" s="10"/>
      <c r="AA44" s="10"/>
      <c r="AB44" s="27"/>
      <c r="AC44" s="31">
        <f>V44</f>
        <v>42</v>
      </c>
      <c r="AD44" s="5">
        <f>K44+T44+AC44</f>
        <v>61</v>
      </c>
      <c r="AF44" s="227" t="s">
        <v>380</v>
      </c>
      <c r="AK44" s="64" t="s">
        <v>494</v>
      </c>
      <c r="AO44" s="91" t="s">
        <v>550</v>
      </c>
      <c r="AQ44" s="91"/>
      <c r="AR44" s="91"/>
      <c r="AS44" s="91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3</v>
      </c>
      <c r="H45" s="38">
        <f>G45*2</f>
        <v>6</v>
      </c>
      <c r="I45" s="38">
        <v>328</v>
      </c>
      <c r="J45" s="39">
        <v>3</v>
      </c>
      <c r="K45" s="32">
        <f>H45+J45</f>
        <v>9</v>
      </c>
      <c r="L45" s="19"/>
      <c r="M45" s="20"/>
      <c r="N45" s="19"/>
      <c r="O45" s="20"/>
      <c r="P45" s="38">
        <v>16</v>
      </c>
      <c r="Q45" s="38">
        <f>P45*2</f>
        <v>32</v>
      </c>
      <c r="R45" s="38">
        <f>3020+1698</f>
        <v>4718</v>
      </c>
      <c r="S45" s="111">
        <v>47</v>
      </c>
      <c r="T45" s="32">
        <f>Q45+S45</f>
        <v>79</v>
      </c>
      <c r="U45" s="19"/>
      <c r="V45" s="20"/>
      <c r="W45" s="19"/>
      <c r="X45" s="20"/>
      <c r="Y45" s="38">
        <v>38</v>
      </c>
      <c r="Z45" s="38">
        <f>Y45*2</f>
        <v>76</v>
      </c>
      <c r="AA45" s="38">
        <v>7014</v>
      </c>
      <c r="AB45" s="39">
        <v>70</v>
      </c>
      <c r="AC45" s="32">
        <f>Z45+AB45</f>
        <v>146</v>
      </c>
      <c r="AD45" s="3">
        <f>K45+T45+AC45</f>
        <v>234</v>
      </c>
      <c r="AF45" s="92" t="s">
        <v>381</v>
      </c>
      <c r="AK45" s="64" t="s">
        <v>495</v>
      </c>
      <c r="AO45" s="91" t="s">
        <v>551</v>
      </c>
      <c r="AQ45" s="91"/>
      <c r="AR45" s="91"/>
      <c r="AS45" s="91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40</v>
      </c>
      <c r="F46" s="61">
        <f>E46</f>
        <v>40</v>
      </c>
      <c r="G46" s="7"/>
      <c r="H46" s="7"/>
      <c r="I46" s="7"/>
      <c r="J46" s="29"/>
      <c r="K46" s="33">
        <f>F46</f>
        <v>40</v>
      </c>
      <c r="L46" s="21"/>
      <c r="M46" s="22"/>
      <c r="N46" s="60">
        <v>29</v>
      </c>
      <c r="O46" s="61">
        <f>N46</f>
        <v>29</v>
      </c>
      <c r="P46" s="7"/>
      <c r="Q46" s="7"/>
      <c r="R46" s="7"/>
      <c r="S46" s="29"/>
      <c r="T46" s="33">
        <f>O46</f>
        <v>29</v>
      </c>
      <c r="U46" s="21"/>
      <c r="V46" s="22"/>
      <c r="W46" s="60">
        <v>30</v>
      </c>
      <c r="X46" s="61">
        <f>W46</f>
        <v>30</v>
      </c>
      <c r="Y46" s="7"/>
      <c r="Z46" s="7"/>
      <c r="AA46" s="7"/>
      <c r="AB46" s="29"/>
      <c r="AC46" s="33">
        <f>X46</f>
        <v>30</v>
      </c>
      <c r="AD46" s="4">
        <f>K46+T46+AC46</f>
        <v>99</v>
      </c>
      <c r="AF46" s="227" t="s">
        <v>382</v>
      </c>
      <c r="AK46" s="91" t="s">
        <v>496</v>
      </c>
      <c r="AO46" s="91" t="s">
        <v>552</v>
      </c>
      <c r="AQ46" s="91"/>
      <c r="AR46" s="91"/>
      <c r="AS46" s="91"/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4557</v>
      </c>
      <c r="D47" s="41">
        <v>45</v>
      </c>
      <c r="E47" s="17"/>
      <c r="F47" s="18"/>
      <c r="G47" s="10"/>
      <c r="H47" s="10"/>
      <c r="I47" s="10"/>
      <c r="J47" s="27"/>
      <c r="K47" s="31">
        <f>D47</f>
        <v>45</v>
      </c>
      <c r="L47" s="40">
        <v>2559</v>
      </c>
      <c r="M47" s="41">
        <v>25</v>
      </c>
      <c r="N47" s="17"/>
      <c r="O47" s="18"/>
      <c r="P47" s="10"/>
      <c r="Q47" s="10"/>
      <c r="R47" s="10"/>
      <c r="S47" s="27"/>
      <c r="T47" s="31">
        <f>M47</f>
        <v>25</v>
      </c>
      <c r="U47" s="40">
        <v>10529</v>
      </c>
      <c r="V47" s="41">
        <v>105</v>
      </c>
      <c r="W47" s="17"/>
      <c r="X47" s="18"/>
      <c r="Y47" s="10"/>
      <c r="Z47" s="10"/>
      <c r="AA47" s="10"/>
      <c r="AB47" s="27"/>
      <c r="AC47" s="31">
        <f>V47</f>
        <v>105</v>
      </c>
      <c r="AD47" s="5">
        <f aca="true" t="shared" si="2" ref="AD47:AD61">K47+T47+AC47</f>
        <v>175</v>
      </c>
      <c r="AF47" s="228" t="s">
        <v>383</v>
      </c>
      <c r="AK47" s="124" t="s">
        <v>497</v>
      </c>
      <c r="AO47" s="91" t="s">
        <v>553</v>
      </c>
      <c r="AP47" s="124"/>
      <c r="AQ47" s="91"/>
      <c r="AR47" s="91"/>
      <c r="AS47" s="91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3</v>
      </c>
      <c r="H48" s="38">
        <f>G48*2</f>
        <v>6</v>
      </c>
      <c r="I48" s="38">
        <v>281</v>
      </c>
      <c r="J48" s="39">
        <v>2</v>
      </c>
      <c r="K48" s="32">
        <f>H48+J48</f>
        <v>8</v>
      </c>
      <c r="L48" s="19"/>
      <c r="M48" s="20"/>
      <c r="N48" s="19"/>
      <c r="O48" s="20"/>
      <c r="P48" s="38">
        <v>9</v>
      </c>
      <c r="Q48" s="38">
        <f>P48*2</f>
        <v>18</v>
      </c>
      <c r="R48" s="38">
        <f>2731+476</f>
        <v>3207</v>
      </c>
      <c r="S48" s="39">
        <v>32</v>
      </c>
      <c r="T48" s="32">
        <f>Q48+S48</f>
        <v>50</v>
      </c>
      <c r="U48" s="19"/>
      <c r="V48" s="20"/>
      <c r="W48" s="19"/>
      <c r="X48" s="20"/>
      <c r="Y48" s="38">
        <v>25</v>
      </c>
      <c r="Z48" s="38">
        <f>Y48*2</f>
        <v>50</v>
      </c>
      <c r="AA48" s="38">
        <v>3560</v>
      </c>
      <c r="AB48" s="39">
        <v>35</v>
      </c>
      <c r="AC48" s="32">
        <f>Z48+AB48</f>
        <v>85</v>
      </c>
      <c r="AD48" s="3">
        <f t="shared" si="2"/>
        <v>143</v>
      </c>
      <c r="AF48" s="227" t="s">
        <v>384</v>
      </c>
      <c r="AK48" s="91" t="s">
        <v>498</v>
      </c>
      <c r="AO48" s="91" t="s">
        <v>554</v>
      </c>
      <c r="AP48" s="64"/>
      <c r="AQ48" s="91"/>
      <c r="AR48" s="91"/>
      <c r="AS48" s="91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47</v>
      </c>
      <c r="F49" s="61">
        <f>E49</f>
        <v>47</v>
      </c>
      <c r="G49" s="7"/>
      <c r="H49" s="7"/>
      <c r="I49" s="7"/>
      <c r="J49" s="29"/>
      <c r="K49" s="33">
        <f>F49</f>
        <v>47</v>
      </c>
      <c r="L49" s="21"/>
      <c r="M49" s="22"/>
      <c r="N49" s="60">
        <v>47</v>
      </c>
      <c r="O49" s="61">
        <f>N49</f>
        <v>47</v>
      </c>
      <c r="P49" s="7"/>
      <c r="Q49" s="7"/>
      <c r="R49" s="7"/>
      <c r="S49" s="29"/>
      <c r="T49" s="33">
        <f>O49</f>
        <v>47</v>
      </c>
      <c r="U49" s="21"/>
      <c r="V49" s="22"/>
      <c r="W49" s="60">
        <v>59</v>
      </c>
      <c r="X49" s="61">
        <f>W49</f>
        <v>59</v>
      </c>
      <c r="Y49" s="7"/>
      <c r="Z49" s="7"/>
      <c r="AA49" s="7"/>
      <c r="AB49" s="29"/>
      <c r="AC49" s="33">
        <f>X49</f>
        <v>59</v>
      </c>
      <c r="AD49" s="4">
        <f t="shared" si="2"/>
        <v>153</v>
      </c>
      <c r="AF49" s="228" t="s">
        <v>385</v>
      </c>
      <c r="AK49" s="91" t="s">
        <v>499</v>
      </c>
      <c r="AO49" s="91" t="s">
        <v>555</v>
      </c>
      <c r="AP49" s="124"/>
      <c r="AQ49" s="91"/>
      <c r="AR49" s="91"/>
      <c r="AS49" s="91"/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2889</v>
      </c>
      <c r="D50" s="41">
        <v>28</v>
      </c>
      <c r="E50" s="17"/>
      <c r="F50" s="18"/>
      <c r="G50" s="10"/>
      <c r="H50" s="10"/>
      <c r="I50" s="10"/>
      <c r="J50" s="27"/>
      <c r="K50" s="31">
        <f>D50</f>
        <v>28</v>
      </c>
      <c r="L50" s="40">
        <v>2835</v>
      </c>
      <c r="M50" s="41">
        <v>28</v>
      </c>
      <c r="N50" s="17"/>
      <c r="O50" s="18"/>
      <c r="P50" s="10"/>
      <c r="Q50" s="10"/>
      <c r="R50" s="10"/>
      <c r="S50" s="27"/>
      <c r="T50" s="31">
        <f>M50</f>
        <v>28</v>
      </c>
      <c r="U50" s="40">
        <v>2650</v>
      </c>
      <c r="V50" s="41">
        <v>26</v>
      </c>
      <c r="W50" s="17"/>
      <c r="X50" s="18"/>
      <c r="Y50" s="10"/>
      <c r="Z50" s="10"/>
      <c r="AA50" s="10"/>
      <c r="AB50" s="27"/>
      <c r="AC50" s="31">
        <f>V50</f>
        <v>26</v>
      </c>
      <c r="AD50" s="5">
        <f t="shared" si="2"/>
        <v>82</v>
      </c>
      <c r="AF50" s="92" t="s">
        <v>386</v>
      </c>
      <c r="AK50" s="124" t="s">
        <v>500</v>
      </c>
      <c r="AO50" s="91" t="s">
        <v>556</v>
      </c>
      <c r="AP50" s="64"/>
      <c r="AQ50" s="91"/>
      <c r="AR50" s="91"/>
      <c r="AS50" s="91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>
        <v>2</v>
      </c>
      <c r="H51" s="38">
        <f>G51*2</f>
        <v>4</v>
      </c>
      <c r="I51" s="38">
        <v>154</v>
      </c>
      <c r="J51" s="39">
        <v>1</v>
      </c>
      <c r="K51" s="32">
        <f>H51+J51</f>
        <v>5</v>
      </c>
      <c r="L51" s="19"/>
      <c r="M51" s="20"/>
      <c r="N51" s="19"/>
      <c r="O51" s="20"/>
      <c r="P51" s="38">
        <v>4</v>
      </c>
      <c r="Q51" s="38">
        <f>P51*2</f>
        <v>8</v>
      </c>
      <c r="R51" s="38">
        <v>1054</v>
      </c>
      <c r="S51" s="39">
        <v>10</v>
      </c>
      <c r="T51" s="32">
        <f>Q51+S51</f>
        <v>18</v>
      </c>
      <c r="U51" s="19"/>
      <c r="V51" s="20"/>
      <c r="W51" s="19"/>
      <c r="X51" s="20"/>
      <c r="Y51" s="38">
        <v>9</v>
      </c>
      <c r="Z51" s="38">
        <f>Y51*2</f>
        <v>18</v>
      </c>
      <c r="AA51" s="38">
        <v>2586</v>
      </c>
      <c r="AB51" s="39">
        <v>25</v>
      </c>
      <c r="AC51" s="32">
        <f>Z51+AB51</f>
        <v>43</v>
      </c>
      <c r="AD51" s="3">
        <f t="shared" si="2"/>
        <v>66</v>
      </c>
      <c r="AF51" s="228" t="s">
        <v>387</v>
      </c>
      <c r="AK51" s="124" t="s">
        <v>501</v>
      </c>
      <c r="AO51" s="91" t="s">
        <v>557</v>
      </c>
      <c r="AP51" s="64"/>
      <c r="AQ51" s="91"/>
      <c r="AR51" s="91"/>
      <c r="AS51" s="91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>
        <v>22</v>
      </c>
      <c r="F52" s="61">
        <f>E52</f>
        <v>22</v>
      </c>
      <c r="G52" s="7"/>
      <c r="H52" s="7"/>
      <c r="I52" s="7"/>
      <c r="J52" s="29"/>
      <c r="K52" s="33">
        <f>F52</f>
        <v>22</v>
      </c>
      <c r="L52" s="21"/>
      <c r="M52" s="22"/>
      <c r="N52" s="60">
        <v>9</v>
      </c>
      <c r="O52" s="61">
        <f>N52</f>
        <v>9</v>
      </c>
      <c r="P52" s="7"/>
      <c r="Q52" s="7"/>
      <c r="R52" s="7"/>
      <c r="S52" s="29"/>
      <c r="T52" s="33">
        <f>O52</f>
        <v>9</v>
      </c>
      <c r="U52" s="21"/>
      <c r="V52" s="22"/>
      <c r="W52" s="60">
        <v>29</v>
      </c>
      <c r="X52" s="61">
        <f>W52</f>
        <v>29</v>
      </c>
      <c r="Y52" s="7"/>
      <c r="Z52" s="7"/>
      <c r="AA52" s="7"/>
      <c r="AB52" s="29"/>
      <c r="AC52" s="33">
        <f>X52</f>
        <v>29</v>
      </c>
      <c r="AD52" s="4">
        <f t="shared" si="2"/>
        <v>60</v>
      </c>
      <c r="AF52" s="227" t="s">
        <v>388</v>
      </c>
      <c r="AK52" s="64" t="s">
        <v>502</v>
      </c>
      <c r="AO52" s="91" t="s">
        <v>558</v>
      </c>
      <c r="AQ52" s="91"/>
      <c r="AR52" s="91"/>
      <c r="AS52" s="91"/>
      <c r="AT52" s="91"/>
      <c r="AU52" s="91"/>
      <c r="AZ52" s="92"/>
    </row>
    <row r="53" spans="1:52" ht="12.75">
      <c r="A53" s="42">
        <v>10</v>
      </c>
      <c r="B53" s="44" t="s">
        <v>351</v>
      </c>
      <c r="C53" s="40">
        <v>1756</v>
      </c>
      <c r="D53" s="41">
        <v>17</v>
      </c>
      <c r="E53" s="17"/>
      <c r="F53" s="18"/>
      <c r="G53" s="10"/>
      <c r="H53" s="10"/>
      <c r="I53" s="10"/>
      <c r="J53" s="27"/>
      <c r="K53" s="31">
        <f>D53</f>
        <v>17</v>
      </c>
      <c r="L53" s="40">
        <v>4035</v>
      </c>
      <c r="M53" s="41">
        <v>40</v>
      </c>
      <c r="N53" s="17"/>
      <c r="O53" s="18"/>
      <c r="P53" s="10"/>
      <c r="Q53" s="10"/>
      <c r="R53" s="10"/>
      <c r="S53" s="27"/>
      <c r="T53" s="31">
        <f>M53</f>
        <v>40</v>
      </c>
      <c r="U53" s="40">
        <v>6105</v>
      </c>
      <c r="V53" s="41">
        <v>61</v>
      </c>
      <c r="W53" s="17"/>
      <c r="X53" s="18"/>
      <c r="Y53" s="10"/>
      <c r="Z53" s="10"/>
      <c r="AA53" s="10"/>
      <c r="AB53" s="27"/>
      <c r="AC53" s="31">
        <f>V53</f>
        <v>61</v>
      </c>
      <c r="AD53" s="5">
        <f t="shared" si="2"/>
        <v>118</v>
      </c>
      <c r="AF53" s="92" t="s">
        <v>389</v>
      </c>
      <c r="AK53" s="124" t="s">
        <v>503</v>
      </c>
      <c r="AO53" s="91" t="s">
        <v>559</v>
      </c>
      <c r="AP53" s="124"/>
      <c r="AQ53" s="91"/>
      <c r="AR53" s="91"/>
      <c r="AS53" s="91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>
        <v>14</v>
      </c>
      <c r="Q54" s="38">
        <f>P54*2</f>
        <v>28</v>
      </c>
      <c r="R54" s="38">
        <f>1865+1954</f>
        <v>3819</v>
      </c>
      <c r="S54" s="39">
        <v>38</v>
      </c>
      <c r="T54" s="32">
        <f>Q54+S54</f>
        <v>66</v>
      </c>
      <c r="U54" s="19"/>
      <c r="V54" s="20"/>
      <c r="W54" s="19"/>
      <c r="X54" s="20"/>
      <c r="Y54" s="38">
        <v>29</v>
      </c>
      <c r="Z54" s="38">
        <f>Y54*2</f>
        <v>58</v>
      </c>
      <c r="AA54" s="38">
        <v>5973</v>
      </c>
      <c r="AB54" s="39">
        <v>59</v>
      </c>
      <c r="AC54" s="32">
        <f>Z54+AB54</f>
        <v>117</v>
      </c>
      <c r="AD54" s="3">
        <f t="shared" si="2"/>
        <v>183</v>
      </c>
      <c r="AF54" s="227" t="s">
        <v>390</v>
      </c>
      <c r="AK54" s="124" t="s">
        <v>504</v>
      </c>
      <c r="AO54" s="91" t="s">
        <v>560</v>
      </c>
      <c r="AP54" s="124"/>
      <c r="AQ54" s="91"/>
      <c r="AR54" s="91"/>
      <c r="AS54" s="91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>
        <v>11</v>
      </c>
      <c r="F55" s="61">
        <f>E55</f>
        <v>11</v>
      </c>
      <c r="G55" s="7"/>
      <c r="H55" s="7"/>
      <c r="I55" s="7"/>
      <c r="J55" s="29"/>
      <c r="K55" s="33">
        <f>F55</f>
        <v>11</v>
      </c>
      <c r="L55" s="21"/>
      <c r="M55" s="22"/>
      <c r="N55" s="60">
        <v>3</v>
      </c>
      <c r="O55" s="61">
        <f>N55</f>
        <v>3</v>
      </c>
      <c r="P55" s="7"/>
      <c r="Q55" s="7"/>
      <c r="R55" s="7"/>
      <c r="S55" s="29"/>
      <c r="T55" s="33">
        <f>O55</f>
        <v>3</v>
      </c>
      <c r="U55" s="21"/>
      <c r="V55" s="22"/>
      <c r="W55" s="60">
        <v>34</v>
      </c>
      <c r="X55" s="61">
        <f>W55</f>
        <v>34</v>
      </c>
      <c r="Y55" s="7"/>
      <c r="Z55" s="7"/>
      <c r="AA55" s="7"/>
      <c r="AB55" s="29"/>
      <c r="AC55" s="33">
        <f>X55</f>
        <v>34</v>
      </c>
      <c r="AD55" s="4">
        <f t="shared" si="2"/>
        <v>48</v>
      </c>
      <c r="AF55" s="92" t="s">
        <v>391</v>
      </c>
      <c r="AK55" s="91" t="s">
        <v>505</v>
      </c>
      <c r="AO55" s="91" t="s">
        <v>561</v>
      </c>
      <c r="AP55" s="64"/>
      <c r="AQ55" s="91"/>
      <c r="AR55" s="91"/>
      <c r="AS55" s="91"/>
      <c r="AT55" s="91"/>
      <c r="AU55" s="91"/>
      <c r="AZ55" s="92"/>
    </row>
    <row r="56" spans="1:52" ht="12.75">
      <c r="A56" s="42">
        <v>13</v>
      </c>
      <c r="B56" s="44" t="s">
        <v>659</v>
      </c>
      <c r="C56" s="40">
        <v>1301</v>
      </c>
      <c r="D56" s="41">
        <v>13</v>
      </c>
      <c r="E56" s="17"/>
      <c r="F56" s="18"/>
      <c r="G56" s="10"/>
      <c r="H56" s="10"/>
      <c r="I56" s="10"/>
      <c r="J56" s="27"/>
      <c r="K56" s="31">
        <f>D56</f>
        <v>13</v>
      </c>
      <c r="L56" s="40">
        <v>1576</v>
      </c>
      <c r="M56" s="41">
        <v>15</v>
      </c>
      <c r="N56" s="17"/>
      <c r="O56" s="18"/>
      <c r="P56" s="10"/>
      <c r="Q56" s="10"/>
      <c r="R56" s="10"/>
      <c r="S56" s="27"/>
      <c r="T56" s="31">
        <f>M56</f>
        <v>15</v>
      </c>
      <c r="U56" s="40">
        <v>3323</v>
      </c>
      <c r="V56" s="41">
        <v>33</v>
      </c>
      <c r="W56" s="17"/>
      <c r="X56" s="18"/>
      <c r="Y56" s="10"/>
      <c r="Z56" s="10"/>
      <c r="AA56" s="10"/>
      <c r="AB56" s="27"/>
      <c r="AC56" s="31">
        <f>V56</f>
        <v>33</v>
      </c>
      <c r="AD56" s="5">
        <f t="shared" si="2"/>
        <v>61</v>
      </c>
      <c r="AF56" s="228" t="s">
        <v>392</v>
      </c>
      <c r="AK56" s="64" t="s">
        <v>506</v>
      </c>
      <c r="AO56" s="91" t="s">
        <v>562</v>
      </c>
      <c r="AP56" s="64"/>
      <c r="AQ56" s="91"/>
      <c r="AR56" s="91"/>
      <c r="AS56" s="91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>
        <v>9</v>
      </c>
      <c r="Q57" s="38">
        <f>P57*2</f>
        <v>18</v>
      </c>
      <c r="R57" s="38">
        <v>2287</v>
      </c>
      <c r="S57" s="39">
        <v>22</v>
      </c>
      <c r="T57" s="32">
        <f>Q57+S57</f>
        <v>40</v>
      </c>
      <c r="U57" s="19"/>
      <c r="V57" s="20"/>
      <c r="W57" s="19"/>
      <c r="X57" s="20"/>
      <c r="Y57" s="38">
        <v>35</v>
      </c>
      <c r="Z57" s="38">
        <f>Y57*2</f>
        <v>70</v>
      </c>
      <c r="AA57" s="38">
        <v>4674</v>
      </c>
      <c r="AB57" s="39">
        <v>46</v>
      </c>
      <c r="AC57" s="32">
        <f>Z57+AB57</f>
        <v>116</v>
      </c>
      <c r="AD57" s="3">
        <f t="shared" si="2"/>
        <v>156</v>
      </c>
      <c r="AF57" s="228" t="s">
        <v>393</v>
      </c>
      <c r="AK57" s="91" t="s">
        <v>507</v>
      </c>
      <c r="AO57" s="91" t="s">
        <v>563</v>
      </c>
      <c r="AP57" s="124"/>
      <c r="AQ57" s="91"/>
      <c r="AR57" s="91"/>
      <c r="AS57" s="91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>
        <v>18</v>
      </c>
      <c r="F58" s="61">
        <f>E58</f>
        <v>18</v>
      </c>
      <c r="G58" s="7"/>
      <c r="H58" s="7"/>
      <c r="I58" s="7"/>
      <c r="J58" s="29"/>
      <c r="K58" s="33">
        <f>F58</f>
        <v>18</v>
      </c>
      <c r="L58" s="21"/>
      <c r="M58" s="22"/>
      <c r="N58" s="60">
        <v>9</v>
      </c>
      <c r="O58" s="61">
        <f>N58</f>
        <v>9</v>
      </c>
      <c r="P58" s="7"/>
      <c r="Q58" s="7"/>
      <c r="R58" s="7"/>
      <c r="S58" s="29"/>
      <c r="T58" s="33">
        <f>O58</f>
        <v>9</v>
      </c>
      <c r="U58" s="21"/>
      <c r="V58" s="22"/>
      <c r="W58" s="60">
        <v>29</v>
      </c>
      <c r="X58" s="61">
        <f>W58</f>
        <v>29</v>
      </c>
      <c r="Y58" s="7"/>
      <c r="Z58" s="7"/>
      <c r="AA58" s="7"/>
      <c r="AB58" s="29"/>
      <c r="AC58" s="33">
        <f>X58</f>
        <v>29</v>
      </c>
      <c r="AD58" s="4">
        <f t="shared" si="2"/>
        <v>56</v>
      </c>
      <c r="AF58" s="227" t="s">
        <v>394</v>
      </c>
      <c r="AK58" s="124" t="s">
        <v>508</v>
      </c>
      <c r="AO58" s="91" t="s">
        <v>564</v>
      </c>
      <c r="AP58" s="124"/>
      <c r="AQ58" s="91"/>
      <c r="AR58" s="91"/>
      <c r="AS58" s="91"/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965</v>
      </c>
      <c r="D59" s="41">
        <v>9</v>
      </c>
      <c r="E59" s="17"/>
      <c r="F59" s="18"/>
      <c r="G59" s="10"/>
      <c r="H59" s="10"/>
      <c r="I59" s="10"/>
      <c r="J59" s="27"/>
      <c r="K59" s="31">
        <f>D59</f>
        <v>9</v>
      </c>
      <c r="L59" s="40">
        <v>4325</v>
      </c>
      <c r="M59" s="41">
        <v>43</v>
      </c>
      <c r="N59" s="17"/>
      <c r="O59" s="18"/>
      <c r="P59" s="10"/>
      <c r="Q59" s="10"/>
      <c r="R59" s="10"/>
      <c r="S59" s="27"/>
      <c r="T59" s="31">
        <f>M59</f>
        <v>43</v>
      </c>
      <c r="U59" s="40">
        <v>8591</v>
      </c>
      <c r="V59" s="41">
        <v>85</v>
      </c>
      <c r="W59" s="17"/>
      <c r="X59" s="18"/>
      <c r="Y59" s="10"/>
      <c r="Z59" s="10"/>
      <c r="AA59" s="10"/>
      <c r="AB59" s="27"/>
      <c r="AC59" s="31">
        <f>V59</f>
        <v>85</v>
      </c>
      <c r="AD59" s="5">
        <f t="shared" si="2"/>
        <v>137</v>
      </c>
      <c r="AF59" s="92" t="s">
        <v>395</v>
      </c>
      <c r="AK59" s="91" t="s">
        <v>509</v>
      </c>
      <c r="AO59" s="91" t="s">
        <v>565</v>
      </c>
      <c r="AQ59" s="91"/>
      <c r="AR59" s="91"/>
      <c r="AS59" s="91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5</v>
      </c>
      <c r="H60" s="38">
        <f>G60*2</f>
        <v>10</v>
      </c>
      <c r="I60" s="38">
        <v>457</v>
      </c>
      <c r="J60" s="39">
        <v>4</v>
      </c>
      <c r="K60" s="32">
        <f>H60+J60</f>
        <v>14</v>
      </c>
      <c r="L60" s="19"/>
      <c r="M60" s="20"/>
      <c r="N60" s="19"/>
      <c r="O60" s="20"/>
      <c r="P60" s="38">
        <v>8</v>
      </c>
      <c r="Q60" s="38">
        <f>P60*2</f>
        <v>16</v>
      </c>
      <c r="R60" s="38">
        <v>2111</v>
      </c>
      <c r="S60" s="39">
        <v>21</v>
      </c>
      <c r="T60" s="32">
        <f>Q60+S60</f>
        <v>37</v>
      </c>
      <c r="U60" s="19"/>
      <c r="V60" s="20"/>
      <c r="W60" s="19"/>
      <c r="X60" s="20"/>
      <c r="Y60" s="38">
        <v>11</v>
      </c>
      <c r="Z60" s="38">
        <f>Y60*2</f>
        <v>22</v>
      </c>
      <c r="AA60" s="38">
        <v>2052</v>
      </c>
      <c r="AB60" s="39">
        <v>20</v>
      </c>
      <c r="AC60" s="32">
        <f>Z60+AB60</f>
        <v>42</v>
      </c>
      <c r="AD60" s="3">
        <f t="shared" si="2"/>
        <v>93</v>
      </c>
      <c r="AF60" s="91" t="s">
        <v>396</v>
      </c>
      <c r="AK60" s="64" t="s">
        <v>510</v>
      </c>
      <c r="AO60" s="91" t="s">
        <v>566</v>
      </c>
      <c r="AP60" s="64"/>
      <c r="AQ60" s="91"/>
      <c r="AR60" s="91"/>
      <c r="AS60" s="91"/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>
        <v>35</v>
      </c>
      <c r="F61" s="61">
        <f>E61</f>
        <v>35</v>
      </c>
      <c r="G61" s="7"/>
      <c r="H61" s="7"/>
      <c r="I61" s="7"/>
      <c r="J61" s="29"/>
      <c r="K61" s="33">
        <f>F61</f>
        <v>35</v>
      </c>
      <c r="L61" s="21"/>
      <c r="M61" s="22"/>
      <c r="N61" s="60">
        <v>31</v>
      </c>
      <c r="O61" s="61">
        <f>N61</f>
        <v>31</v>
      </c>
      <c r="P61" s="7"/>
      <c r="Q61" s="7"/>
      <c r="R61" s="7"/>
      <c r="S61" s="29"/>
      <c r="T61" s="33">
        <f>O61</f>
        <v>31</v>
      </c>
      <c r="U61" s="21"/>
      <c r="V61" s="22"/>
      <c r="W61" s="60">
        <v>50</v>
      </c>
      <c r="X61" s="61">
        <f>W61</f>
        <v>50</v>
      </c>
      <c r="Y61" s="7"/>
      <c r="Z61" s="7"/>
      <c r="AA61" s="7"/>
      <c r="AB61" s="29"/>
      <c r="AC61" s="33">
        <f>X61</f>
        <v>50</v>
      </c>
      <c r="AD61" s="4">
        <f t="shared" si="2"/>
        <v>116</v>
      </c>
      <c r="AF61" s="228" t="s">
        <v>397</v>
      </c>
      <c r="AK61" s="91" t="s">
        <v>511</v>
      </c>
      <c r="AO61" s="91" t="s">
        <v>567</v>
      </c>
      <c r="AP61" s="124"/>
      <c r="AQ61" s="91"/>
      <c r="AR61" s="91"/>
      <c r="AS61" s="91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>
        <v>995</v>
      </c>
      <c r="D62" s="41">
        <v>9</v>
      </c>
      <c r="E62" s="17"/>
      <c r="F62" s="18"/>
      <c r="G62" s="10"/>
      <c r="H62" s="10"/>
      <c r="I62" s="10"/>
      <c r="J62" s="27"/>
      <c r="K62" s="31">
        <f>D62</f>
        <v>9</v>
      </c>
      <c r="L62" s="40">
        <v>4999</v>
      </c>
      <c r="M62" s="41">
        <v>49</v>
      </c>
      <c r="N62" s="17"/>
      <c r="O62" s="18"/>
      <c r="P62" s="10"/>
      <c r="Q62" s="10"/>
      <c r="R62" s="10"/>
      <c r="S62" s="27"/>
      <c r="T62" s="31">
        <f>M62</f>
        <v>49</v>
      </c>
      <c r="U62" s="40">
        <v>14208</v>
      </c>
      <c r="V62" s="41">
        <v>142</v>
      </c>
      <c r="W62" s="17"/>
      <c r="X62" s="18"/>
      <c r="Y62" s="10"/>
      <c r="Z62" s="10"/>
      <c r="AA62" s="10"/>
      <c r="AB62" s="27"/>
      <c r="AC62" s="31">
        <f>V62</f>
        <v>142</v>
      </c>
      <c r="AD62" s="5">
        <f>K62+T62+AC62</f>
        <v>200</v>
      </c>
      <c r="AF62" s="92" t="s">
        <v>398</v>
      </c>
      <c r="AK62" s="124" t="s">
        <v>512</v>
      </c>
      <c r="AO62" s="91" t="s">
        <v>568</v>
      </c>
      <c r="AQ62" s="91"/>
      <c r="AR62" s="91"/>
      <c r="AS62" s="91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3</v>
      </c>
      <c r="H63" s="38">
        <f>G63*2</f>
        <v>6</v>
      </c>
      <c r="I63" s="38">
        <v>303</v>
      </c>
      <c r="J63" s="39">
        <v>3</v>
      </c>
      <c r="K63" s="32">
        <f>H63+J63</f>
        <v>9</v>
      </c>
      <c r="L63" s="19"/>
      <c r="M63" s="20"/>
      <c r="N63" s="19"/>
      <c r="O63" s="20"/>
      <c r="P63" s="38">
        <v>9</v>
      </c>
      <c r="Q63" s="38">
        <f>P63*2</f>
        <v>18</v>
      </c>
      <c r="R63" s="38">
        <v>2635</v>
      </c>
      <c r="S63" s="39">
        <v>26</v>
      </c>
      <c r="T63" s="32">
        <f>Q63+S63</f>
        <v>44</v>
      </c>
      <c r="U63" s="19"/>
      <c r="V63" s="20"/>
      <c r="W63" s="19"/>
      <c r="X63" s="20"/>
      <c r="Y63" s="38">
        <v>15</v>
      </c>
      <c r="Z63" s="38">
        <f>Y63*2</f>
        <v>30</v>
      </c>
      <c r="AA63" s="38">
        <v>1545</v>
      </c>
      <c r="AB63" s="39">
        <v>15</v>
      </c>
      <c r="AC63" s="32">
        <f>Z63+AB63</f>
        <v>45</v>
      </c>
      <c r="AD63" s="3">
        <f>K63+T63+AC63</f>
        <v>98</v>
      </c>
      <c r="AF63" s="228" t="s">
        <v>399</v>
      </c>
      <c r="AK63" s="64" t="s">
        <v>513</v>
      </c>
      <c r="AO63" s="91" t="s">
        <v>569</v>
      </c>
      <c r="AQ63" s="91"/>
      <c r="AR63" s="91"/>
      <c r="AS63" s="91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>K64+T64+AC64</f>
        <v>0</v>
      </c>
      <c r="AF64" s="91" t="s">
        <v>18</v>
      </c>
      <c r="AK64" s="91" t="s">
        <v>514</v>
      </c>
      <c r="AO64" s="91" t="s">
        <v>570</v>
      </c>
      <c r="AQ64" s="91"/>
      <c r="AR64" s="91"/>
      <c r="AS64" s="91"/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F65" s="91" t="s">
        <v>400</v>
      </c>
      <c r="AK65" s="91" t="s">
        <v>515</v>
      </c>
      <c r="AO65" s="91" t="s">
        <v>571</v>
      </c>
      <c r="AQ65" s="91"/>
      <c r="AR65" s="91"/>
      <c r="AS65" s="91"/>
      <c r="AT65" s="91"/>
      <c r="AU65" s="91"/>
      <c r="AZ65" s="92"/>
    </row>
    <row r="66" spans="32:52" ht="12.75">
      <c r="AF66" s="91" t="s">
        <v>401</v>
      </c>
      <c r="AK66" s="91" t="s">
        <v>18</v>
      </c>
      <c r="AO66" s="91" t="s">
        <v>572</v>
      </c>
      <c r="AQ66" s="91"/>
      <c r="AR66" s="91"/>
      <c r="AS66" s="91"/>
      <c r="AT66" s="91"/>
      <c r="AU66" s="91"/>
      <c r="AZ66" s="92"/>
    </row>
    <row r="67" spans="32:52" ht="12.75">
      <c r="AF67" s="91" t="s">
        <v>402</v>
      </c>
      <c r="AK67" s="91" t="s">
        <v>516</v>
      </c>
      <c r="AO67" s="91" t="s">
        <v>18</v>
      </c>
      <c r="AQ67" s="91"/>
      <c r="AR67" s="91"/>
      <c r="AS67" s="91"/>
      <c r="AT67" s="91"/>
      <c r="AU67" s="91"/>
      <c r="AZ67" s="91"/>
    </row>
    <row r="68" spans="2:41" s="91" customFormat="1" ht="12.75">
      <c r="B68" s="151" t="s">
        <v>373</v>
      </c>
      <c r="AF68" s="91" t="s">
        <v>403</v>
      </c>
      <c r="AK68" s="64" t="s">
        <v>109</v>
      </c>
      <c r="AO68" s="91" t="s">
        <v>573</v>
      </c>
    </row>
    <row r="69" spans="5:52" ht="13.5" thickBot="1">
      <c r="E69" s="64"/>
      <c r="N69" s="64"/>
      <c r="W69" s="64"/>
      <c r="AF69" s="91" t="s">
        <v>404</v>
      </c>
      <c r="AK69" s="91" t="s">
        <v>517</v>
      </c>
      <c r="AO69" s="91" t="s">
        <v>574</v>
      </c>
      <c r="AQ69" s="91"/>
      <c r="AR69" s="91"/>
      <c r="AS69" s="91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F70" s="64" t="s">
        <v>109</v>
      </c>
      <c r="AK70" s="91" t="s">
        <v>518</v>
      </c>
      <c r="AO70" s="91" t="s">
        <v>575</v>
      </c>
      <c r="AQ70" s="91"/>
      <c r="AR70" s="91"/>
      <c r="AS70" s="91"/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56</v>
      </c>
      <c r="E71" s="70">
        <v>8</v>
      </c>
      <c r="G71" s="90" t="s">
        <v>10</v>
      </c>
      <c r="H71" s="91"/>
      <c r="I71" s="92"/>
      <c r="L71" s="55">
        <v>1</v>
      </c>
      <c r="M71" s="69">
        <f>T44+T45+T46</f>
        <v>120</v>
      </c>
      <c r="N71" s="79">
        <v>10</v>
      </c>
      <c r="U71" s="55">
        <v>1</v>
      </c>
      <c r="V71" s="69">
        <f>AC44+AC45+AC46</f>
        <v>218</v>
      </c>
      <c r="W71" s="79">
        <v>10</v>
      </c>
      <c r="AD71" s="82">
        <f aca="true" t="shared" si="3" ref="AD71:AD77">W71+N71+E71</f>
        <v>28</v>
      </c>
      <c r="AF71" s="91" t="s">
        <v>405</v>
      </c>
      <c r="AK71" s="91" t="s">
        <v>519</v>
      </c>
      <c r="AO71" s="91" t="s">
        <v>576</v>
      </c>
      <c r="AQ71" s="91"/>
      <c r="AR71" s="91"/>
      <c r="AS71" s="91"/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100</v>
      </c>
      <c r="E72" s="67">
        <v>12</v>
      </c>
      <c r="G72" s="90" t="s">
        <v>11</v>
      </c>
      <c r="H72" s="91"/>
      <c r="I72" s="92"/>
      <c r="L72" s="56">
        <v>2</v>
      </c>
      <c r="M72" s="65">
        <f>T47+T48+T49</f>
        <v>122</v>
      </c>
      <c r="N72" s="77">
        <v>12</v>
      </c>
      <c r="U72" s="56">
        <v>2</v>
      </c>
      <c r="V72" s="65">
        <f>AC47+AC48+AC49</f>
        <v>249</v>
      </c>
      <c r="W72" s="77">
        <v>12</v>
      </c>
      <c r="AD72" s="70">
        <f t="shared" si="3"/>
        <v>36</v>
      </c>
      <c r="AF72" s="91" t="s">
        <v>406</v>
      </c>
      <c r="AK72" s="64" t="s">
        <v>63</v>
      </c>
      <c r="AO72" s="91" t="s">
        <v>577</v>
      </c>
      <c r="AQ72" s="91"/>
      <c r="AR72" s="91"/>
      <c r="AS72" s="91"/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55</v>
      </c>
      <c r="E73" s="67">
        <v>6</v>
      </c>
      <c r="G73" s="90" t="s">
        <v>12</v>
      </c>
      <c r="H73" s="91"/>
      <c r="I73" s="92"/>
      <c r="L73" s="56">
        <v>3</v>
      </c>
      <c r="M73" s="65">
        <f>T50+T51+T52</f>
        <v>55</v>
      </c>
      <c r="N73" s="77">
        <v>3</v>
      </c>
      <c r="U73" s="56">
        <v>3</v>
      </c>
      <c r="V73" s="65">
        <f>AC50+AC51+AC52</f>
        <v>98</v>
      </c>
      <c r="W73" s="77">
        <v>3</v>
      </c>
      <c r="AD73" s="70">
        <f t="shared" si="3"/>
        <v>12</v>
      </c>
      <c r="AF73" s="91" t="s">
        <v>407</v>
      </c>
      <c r="AK73" s="91" t="s">
        <v>520</v>
      </c>
      <c r="AO73" s="91" t="s">
        <v>470</v>
      </c>
      <c r="AQ73" s="91"/>
      <c r="AR73" s="91"/>
      <c r="AS73" s="91"/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28</v>
      </c>
      <c r="E74" s="67">
        <v>4</v>
      </c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109</v>
      </c>
      <c r="N74" s="77">
        <v>6</v>
      </c>
      <c r="U74" s="56">
        <v>4</v>
      </c>
      <c r="V74" s="65">
        <f>AC53+AC54+AC55</f>
        <v>212</v>
      </c>
      <c r="W74" s="77">
        <v>8</v>
      </c>
      <c r="AC74" s="63"/>
      <c r="AD74" s="70">
        <f t="shared" si="3"/>
        <v>18</v>
      </c>
      <c r="AF74" s="91" t="s">
        <v>408</v>
      </c>
      <c r="AK74" s="91" t="s">
        <v>470</v>
      </c>
      <c r="AO74" s="91" t="s">
        <v>578</v>
      </c>
      <c r="AQ74" s="91"/>
      <c r="AR74" s="91"/>
      <c r="AS74" s="91"/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31</v>
      </c>
      <c r="E75" s="67">
        <v>5</v>
      </c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64</v>
      </c>
      <c r="N75" s="77">
        <v>4</v>
      </c>
      <c r="U75" s="56">
        <v>5</v>
      </c>
      <c r="V75" s="65">
        <f>AC56+AC57+AC58</f>
        <v>178</v>
      </c>
      <c r="W75" s="77">
        <v>5</v>
      </c>
      <c r="AC75" s="63"/>
      <c r="AD75" s="70">
        <f t="shared" si="3"/>
        <v>14</v>
      </c>
      <c r="AF75" s="91" t="s">
        <v>409</v>
      </c>
      <c r="AK75" s="91" t="s">
        <v>521</v>
      </c>
      <c r="AO75" s="91" t="s">
        <v>579</v>
      </c>
      <c r="AQ75" s="91"/>
      <c r="AR75" s="91"/>
      <c r="AS75" s="91"/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58</v>
      </c>
      <c r="E76" s="67">
        <v>10</v>
      </c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111</v>
      </c>
      <c r="N76" s="77">
        <v>8</v>
      </c>
      <c r="U76" s="56">
        <v>6</v>
      </c>
      <c r="V76" s="65">
        <f>AC59+AC60+AC61</f>
        <v>177</v>
      </c>
      <c r="W76" s="77">
        <v>4</v>
      </c>
      <c r="AC76" s="63"/>
      <c r="AD76" s="70">
        <f t="shared" si="3"/>
        <v>22</v>
      </c>
      <c r="AF76" s="91" t="s">
        <v>410</v>
      </c>
      <c r="AK76" s="124" t="s">
        <v>138</v>
      </c>
      <c r="AO76" s="91" t="s">
        <v>580</v>
      </c>
      <c r="AQ76" s="91"/>
      <c r="AR76" s="91"/>
      <c r="AS76" s="91"/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18</v>
      </c>
      <c r="E77" s="67">
        <v>3</v>
      </c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93</v>
      </c>
      <c r="N77" s="77">
        <v>5</v>
      </c>
      <c r="U77" s="56">
        <v>7</v>
      </c>
      <c r="V77" s="66">
        <f>AC64+AC63+AC62</f>
        <v>187</v>
      </c>
      <c r="W77" s="77">
        <v>6</v>
      </c>
      <c r="AC77" s="63"/>
      <c r="AD77" s="70">
        <f t="shared" si="3"/>
        <v>14</v>
      </c>
      <c r="AF77" s="64" t="s">
        <v>411</v>
      </c>
      <c r="AK77" s="124" t="s">
        <v>522</v>
      </c>
      <c r="AL77" s="124"/>
      <c r="AM77" s="124"/>
      <c r="AO77" s="91" t="s">
        <v>473</v>
      </c>
      <c r="AQ77" s="91"/>
      <c r="AR77" s="91"/>
      <c r="AS77" s="91"/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F78" s="91" t="s">
        <v>412</v>
      </c>
      <c r="AK78" s="124" t="s">
        <v>523</v>
      </c>
      <c r="AL78" s="124"/>
      <c r="AM78" s="124"/>
      <c r="AO78" s="91" t="s">
        <v>581</v>
      </c>
      <c r="AQ78" s="91"/>
      <c r="AR78" s="91"/>
      <c r="AS78" s="91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F79" s="91" t="s">
        <v>413</v>
      </c>
      <c r="AK79" s="91" t="s">
        <v>473</v>
      </c>
      <c r="AO79" s="91" t="s">
        <v>582</v>
      </c>
      <c r="AQ79" s="91"/>
      <c r="AR79" s="91"/>
      <c r="AS79" s="91"/>
      <c r="AT79" s="91"/>
      <c r="AU79" s="91"/>
      <c r="AZ79" s="91"/>
    </row>
    <row r="80" spans="9:52" ht="12.75">
      <c r="I80" s="9"/>
      <c r="J80" s="9"/>
      <c r="K80" s="9"/>
      <c r="AC80" s="63"/>
      <c r="AF80" s="91" t="s">
        <v>414</v>
      </c>
      <c r="AK80" s="91" t="s">
        <v>524</v>
      </c>
      <c r="AO80" s="91" t="s">
        <v>583</v>
      </c>
      <c r="AQ80" s="91"/>
      <c r="AR80" s="91"/>
      <c r="AS80" s="91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F81" s="91" t="s">
        <v>415</v>
      </c>
      <c r="AK81" s="91" t="s">
        <v>134</v>
      </c>
      <c r="AO81" s="91" t="s">
        <v>138</v>
      </c>
      <c r="AP81" s="124"/>
      <c r="AQ81" s="91"/>
      <c r="AR81" s="91"/>
      <c r="AS81" s="91"/>
      <c r="AT81" s="91"/>
      <c r="AU81" s="91"/>
      <c r="AZ81" s="91"/>
    </row>
    <row r="82" spans="1:52" ht="18.75" thickBot="1">
      <c r="A82" s="101" t="s">
        <v>30</v>
      </c>
      <c r="B82" s="101"/>
      <c r="AC82" s="8"/>
      <c r="AF82" s="91" t="s">
        <v>416</v>
      </c>
      <c r="AK82" s="91" t="s">
        <v>525</v>
      </c>
      <c r="AO82" s="91" t="s">
        <v>584</v>
      </c>
      <c r="AP82" s="124"/>
      <c r="AQ82" s="124"/>
      <c r="AR82" s="124"/>
      <c r="AS82" s="124"/>
      <c r="AT82" s="91"/>
      <c r="AU82" s="91"/>
      <c r="AZ82" s="91"/>
    </row>
    <row r="83" spans="1:52" ht="13.5" thickBot="1">
      <c r="A83" s="255" t="s">
        <v>6</v>
      </c>
      <c r="B83" s="255" t="s">
        <v>0</v>
      </c>
      <c r="C83" s="269" t="s">
        <v>3</v>
      </c>
      <c r="D83" s="264"/>
      <c r="E83" s="264"/>
      <c r="F83" s="264"/>
      <c r="G83" s="264"/>
      <c r="H83" s="264"/>
      <c r="I83" s="264"/>
      <c r="J83" s="265"/>
      <c r="K83" s="266"/>
      <c r="L83" s="260"/>
      <c r="AC83" s="8"/>
      <c r="AD83" s="270"/>
      <c r="AF83" s="91" t="s">
        <v>417</v>
      </c>
      <c r="AK83" s="91" t="s">
        <v>526</v>
      </c>
      <c r="AO83" s="91" t="s">
        <v>585</v>
      </c>
      <c r="AQ83" s="91"/>
      <c r="AR83" s="91"/>
      <c r="AS83" s="91"/>
      <c r="AT83" s="91"/>
      <c r="AU83" s="91"/>
      <c r="AZ83" s="91"/>
    </row>
    <row r="84" spans="1:52" ht="51.75" thickBot="1">
      <c r="A84" s="262"/>
      <c r="B84" s="263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261"/>
      <c r="AC84" s="63"/>
      <c r="AD84" s="271"/>
      <c r="AF84" s="124" t="s">
        <v>47</v>
      </c>
      <c r="AG84" s="124"/>
      <c r="AK84" s="124" t="s">
        <v>485</v>
      </c>
      <c r="AO84" s="91" t="s">
        <v>586</v>
      </c>
      <c r="AQ84" s="91"/>
      <c r="AR84" s="91"/>
      <c r="AS84" s="91"/>
      <c r="AT84" s="91"/>
      <c r="AU84" s="91"/>
      <c r="AZ84" s="91"/>
    </row>
    <row r="85" spans="1:52" ht="12.75">
      <c r="A85" s="5">
        <v>1</v>
      </c>
      <c r="B85" s="58" t="s">
        <v>348</v>
      </c>
      <c r="C85" s="17"/>
      <c r="D85" s="18"/>
      <c r="E85" s="17">
        <v>47</v>
      </c>
      <c r="F85" s="18">
        <v>47</v>
      </c>
      <c r="G85" s="10"/>
      <c r="H85" s="10"/>
      <c r="I85" s="10"/>
      <c r="J85" s="27"/>
      <c r="K85" s="31">
        <v>47</v>
      </c>
      <c r="L85" s="47"/>
      <c r="V85" s="35"/>
      <c r="AC85" s="63"/>
      <c r="AD85" s="14"/>
      <c r="AF85" s="91" t="s">
        <v>418</v>
      </c>
      <c r="AK85" s="91" t="s">
        <v>527</v>
      </c>
      <c r="AO85" s="91" t="s">
        <v>587</v>
      </c>
      <c r="AQ85" s="91"/>
      <c r="AR85" s="91"/>
      <c r="AS85" s="91"/>
      <c r="AT85" s="91"/>
      <c r="AU85" s="91"/>
      <c r="AZ85" s="91"/>
    </row>
    <row r="86" spans="1:52" ht="12.75">
      <c r="A86" s="42">
        <v>2</v>
      </c>
      <c r="B86" s="15" t="s">
        <v>349</v>
      </c>
      <c r="C86" s="19">
        <v>4557</v>
      </c>
      <c r="D86" s="20">
        <v>45</v>
      </c>
      <c r="E86" s="19"/>
      <c r="F86" s="20"/>
      <c r="G86" s="1"/>
      <c r="H86" s="1"/>
      <c r="I86" s="1"/>
      <c r="J86" s="28"/>
      <c r="K86" s="32">
        <v>45</v>
      </c>
      <c r="L86" s="48"/>
      <c r="V86" s="35"/>
      <c r="AC86" s="8"/>
      <c r="AD86" s="14"/>
      <c r="AF86" s="91" t="s">
        <v>419</v>
      </c>
      <c r="AK86" s="91" t="s">
        <v>528</v>
      </c>
      <c r="AO86" s="91" t="s">
        <v>588</v>
      </c>
      <c r="AQ86" s="91"/>
      <c r="AR86" s="91"/>
      <c r="AS86" s="91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>
        <v>40</v>
      </c>
      <c r="F87" s="22">
        <v>40</v>
      </c>
      <c r="G87" s="7"/>
      <c r="H87" s="7"/>
      <c r="I87" s="7"/>
      <c r="J87" s="29"/>
      <c r="K87" s="33">
        <v>40</v>
      </c>
      <c r="L87" s="48"/>
      <c r="V87" s="35"/>
      <c r="AC87" s="63"/>
      <c r="AD87" s="14"/>
      <c r="AF87" s="91" t="s">
        <v>420</v>
      </c>
      <c r="AK87" s="124" t="s">
        <v>529</v>
      </c>
      <c r="AL87" s="124"/>
      <c r="AM87" s="124"/>
      <c r="AO87" s="91" t="s">
        <v>183</v>
      </c>
      <c r="AP87" s="64"/>
      <c r="AQ87" s="91"/>
      <c r="AR87" s="91"/>
      <c r="AS87" s="91"/>
      <c r="AT87" s="91"/>
      <c r="AU87" s="91"/>
      <c r="AZ87" s="91"/>
    </row>
    <row r="88" spans="1:52" ht="12.75">
      <c r="A88" s="42">
        <v>4</v>
      </c>
      <c r="B88" s="58" t="s">
        <v>676</v>
      </c>
      <c r="C88" s="17"/>
      <c r="D88" s="18"/>
      <c r="E88" s="17">
        <v>35</v>
      </c>
      <c r="F88" s="18">
        <v>35</v>
      </c>
      <c r="G88" s="10"/>
      <c r="H88" s="10"/>
      <c r="I88" s="10"/>
      <c r="J88" s="27"/>
      <c r="K88" s="31">
        <v>35</v>
      </c>
      <c r="L88" s="48"/>
      <c r="V88" s="35"/>
      <c r="AC88" s="63"/>
      <c r="AD88" s="14"/>
      <c r="AF88" s="91" t="s">
        <v>421</v>
      </c>
      <c r="AK88" s="124" t="s">
        <v>57</v>
      </c>
      <c r="AO88" s="91" t="s">
        <v>589</v>
      </c>
      <c r="AQ88" s="91"/>
      <c r="AR88" s="91"/>
      <c r="AS88" s="91"/>
      <c r="AT88" s="91"/>
      <c r="AU88" s="91"/>
      <c r="AZ88" s="91"/>
    </row>
    <row r="89" spans="1:52" ht="12.75">
      <c r="A89" s="42">
        <v>5</v>
      </c>
      <c r="B89" s="15" t="s">
        <v>350</v>
      </c>
      <c r="C89" s="19">
        <v>2889</v>
      </c>
      <c r="D89" s="20">
        <v>28</v>
      </c>
      <c r="E89" s="19"/>
      <c r="F89" s="20"/>
      <c r="G89" s="1"/>
      <c r="H89" s="1"/>
      <c r="I89" s="1"/>
      <c r="J89" s="28"/>
      <c r="K89" s="32">
        <v>28</v>
      </c>
      <c r="L89" s="48"/>
      <c r="V89" s="35"/>
      <c r="AC89" s="63"/>
      <c r="AD89" s="14"/>
      <c r="AF89" s="124" t="s">
        <v>422</v>
      </c>
      <c r="AG89" s="124"/>
      <c r="AH89" s="124"/>
      <c r="AI89" s="124"/>
      <c r="AK89" s="124" t="s">
        <v>530</v>
      </c>
      <c r="AL89" s="124"/>
      <c r="AM89" s="124"/>
      <c r="AO89" s="91" t="s">
        <v>590</v>
      </c>
      <c r="AQ89" s="91"/>
      <c r="AR89" s="91"/>
      <c r="AS89" s="91"/>
      <c r="AT89" s="91"/>
      <c r="AU89" s="91"/>
      <c r="AZ89" s="91"/>
    </row>
    <row r="90" spans="1:52" ht="13.5" thickBot="1">
      <c r="A90" s="42">
        <v>6</v>
      </c>
      <c r="B90" s="37" t="s">
        <v>656</v>
      </c>
      <c r="C90" s="21"/>
      <c r="D90" s="22"/>
      <c r="E90" s="21">
        <v>22</v>
      </c>
      <c r="F90" s="22">
        <v>22</v>
      </c>
      <c r="G90" s="7"/>
      <c r="H90" s="7"/>
      <c r="I90" s="7"/>
      <c r="J90" s="29"/>
      <c r="K90" s="33">
        <v>22</v>
      </c>
      <c r="L90" s="48"/>
      <c r="V90" s="35"/>
      <c r="AC90" s="63"/>
      <c r="AD90" s="14"/>
      <c r="AF90" s="64" t="s">
        <v>63</v>
      </c>
      <c r="AK90" s="124" t="s">
        <v>531</v>
      </c>
      <c r="AL90" s="124"/>
      <c r="AM90" s="124"/>
      <c r="AO90" s="91" t="s">
        <v>591</v>
      </c>
      <c r="AQ90" s="91"/>
      <c r="AR90" s="91"/>
      <c r="AS90" s="91"/>
      <c r="AT90" s="91"/>
      <c r="AU90" s="91"/>
      <c r="AZ90" s="91"/>
    </row>
    <row r="91" spans="1:52" ht="12.75">
      <c r="A91" s="42">
        <v>7</v>
      </c>
      <c r="B91" s="58" t="s">
        <v>657</v>
      </c>
      <c r="C91" s="17"/>
      <c r="D91" s="18"/>
      <c r="E91" s="17">
        <v>18</v>
      </c>
      <c r="F91" s="18">
        <v>18</v>
      </c>
      <c r="G91" s="10"/>
      <c r="H91" s="10"/>
      <c r="I91" s="10"/>
      <c r="J91" s="27"/>
      <c r="K91" s="31">
        <v>18</v>
      </c>
      <c r="L91" s="48"/>
      <c r="V91" s="35"/>
      <c r="AC91" s="63"/>
      <c r="AD91" s="14"/>
      <c r="AF91" s="91" t="s">
        <v>423</v>
      </c>
      <c r="AK91" s="64" t="s">
        <v>411</v>
      </c>
      <c r="AO91" s="91" t="s">
        <v>592</v>
      </c>
      <c r="AQ91" s="91"/>
      <c r="AR91" s="91"/>
      <c r="AS91" s="91"/>
      <c r="AT91" s="91"/>
      <c r="AU91" s="91"/>
      <c r="AZ91" s="91"/>
    </row>
    <row r="92" spans="1:52" ht="12.75">
      <c r="A92" s="42">
        <v>8</v>
      </c>
      <c r="B92" s="15" t="s">
        <v>351</v>
      </c>
      <c r="C92" s="19">
        <v>1756</v>
      </c>
      <c r="D92" s="20">
        <v>17</v>
      </c>
      <c r="E92" s="19"/>
      <c r="F92" s="20"/>
      <c r="G92" s="1"/>
      <c r="H92" s="1"/>
      <c r="I92" s="1"/>
      <c r="J92" s="28"/>
      <c r="K92" s="32">
        <v>17</v>
      </c>
      <c r="L92" s="48"/>
      <c r="V92" s="35"/>
      <c r="AC92" s="63"/>
      <c r="AD92" s="14"/>
      <c r="AF92" s="91" t="s">
        <v>424</v>
      </c>
      <c r="AK92" s="91" t="s">
        <v>532</v>
      </c>
      <c r="AO92" s="91" t="s">
        <v>57</v>
      </c>
      <c r="AP92" s="124"/>
      <c r="AQ92" s="91"/>
      <c r="AR92" s="91"/>
      <c r="AS92" s="91"/>
      <c r="AT92" s="91"/>
      <c r="AU92" s="91"/>
      <c r="AZ92" s="91"/>
    </row>
    <row r="93" spans="1:52" ht="13.5" thickBot="1">
      <c r="A93" s="42">
        <v>9</v>
      </c>
      <c r="B93" s="36" t="s">
        <v>492</v>
      </c>
      <c r="C93" s="21"/>
      <c r="D93" s="22"/>
      <c r="E93" s="21"/>
      <c r="F93" s="22"/>
      <c r="G93" s="7">
        <v>5</v>
      </c>
      <c r="H93" s="7">
        <v>10</v>
      </c>
      <c r="I93" s="7">
        <v>457</v>
      </c>
      <c r="J93" s="29">
        <v>4</v>
      </c>
      <c r="K93" s="33">
        <v>14</v>
      </c>
      <c r="L93" s="48"/>
      <c r="V93" s="35"/>
      <c r="AC93" s="63"/>
      <c r="AD93" s="14"/>
      <c r="AF93" s="91" t="s">
        <v>425</v>
      </c>
      <c r="AK93" s="124" t="s">
        <v>19</v>
      </c>
      <c r="AO93" s="91" t="s">
        <v>593</v>
      </c>
      <c r="AP93" s="124"/>
      <c r="AQ93" s="124"/>
      <c r="AR93" s="124"/>
      <c r="AS93" s="124"/>
      <c r="AT93" s="91"/>
      <c r="AU93" s="91"/>
      <c r="AZ93" s="91"/>
    </row>
    <row r="94" spans="1:52" ht="12.75">
      <c r="A94" s="42">
        <v>10</v>
      </c>
      <c r="B94" s="44" t="s">
        <v>659</v>
      </c>
      <c r="C94" s="17">
        <v>1301</v>
      </c>
      <c r="D94" s="18">
        <v>13</v>
      </c>
      <c r="E94" s="17"/>
      <c r="F94" s="18"/>
      <c r="G94" s="10"/>
      <c r="H94" s="10"/>
      <c r="I94" s="10"/>
      <c r="J94" s="27"/>
      <c r="K94" s="31">
        <v>13</v>
      </c>
      <c r="L94" s="48"/>
      <c r="V94" s="35"/>
      <c r="AC94" s="8"/>
      <c r="AD94" s="14"/>
      <c r="AF94" s="91" t="s">
        <v>426</v>
      </c>
      <c r="AK94" s="124" t="s">
        <v>533</v>
      </c>
      <c r="AL94" s="124"/>
      <c r="AM94" s="124"/>
      <c r="AO94" s="91" t="s">
        <v>594</v>
      </c>
      <c r="AQ94" s="91"/>
      <c r="AR94" s="91"/>
      <c r="AS94" s="91"/>
      <c r="AT94" s="91"/>
      <c r="AU94" s="91"/>
      <c r="AZ94" s="91"/>
    </row>
    <row r="95" spans="1:52" ht="12.75">
      <c r="A95" s="42">
        <v>11</v>
      </c>
      <c r="B95" s="37" t="s">
        <v>347</v>
      </c>
      <c r="C95" s="19"/>
      <c r="D95" s="20"/>
      <c r="E95" s="19">
        <v>11</v>
      </c>
      <c r="F95" s="20">
        <v>11</v>
      </c>
      <c r="G95" s="1"/>
      <c r="H95" s="1"/>
      <c r="I95" s="1"/>
      <c r="J95" s="28"/>
      <c r="K95" s="32">
        <v>11</v>
      </c>
      <c r="L95" s="48"/>
      <c r="V95" s="35"/>
      <c r="AC95" s="63"/>
      <c r="AD95" s="14"/>
      <c r="AF95" s="124" t="s">
        <v>19</v>
      </c>
      <c r="AG95" s="124"/>
      <c r="AK95" s="124" t="s">
        <v>534</v>
      </c>
      <c r="AL95" s="124"/>
      <c r="AM95" s="124"/>
      <c r="AO95" s="91" t="s">
        <v>595</v>
      </c>
      <c r="AQ95" s="91"/>
      <c r="AR95" s="91"/>
      <c r="AS95" s="91"/>
      <c r="AT95" s="91"/>
      <c r="AU95" s="91"/>
      <c r="AZ95" s="91"/>
    </row>
    <row r="96" spans="1:52" ht="13.5" thickBot="1">
      <c r="A96" s="42">
        <v>12</v>
      </c>
      <c r="B96" s="36" t="s">
        <v>346</v>
      </c>
      <c r="C96" s="21"/>
      <c r="D96" s="22"/>
      <c r="E96" s="21"/>
      <c r="F96" s="22"/>
      <c r="G96" s="7">
        <v>3</v>
      </c>
      <c r="H96" s="7">
        <v>6</v>
      </c>
      <c r="I96" s="7">
        <v>328</v>
      </c>
      <c r="J96" s="29">
        <v>3</v>
      </c>
      <c r="K96" s="33">
        <v>9</v>
      </c>
      <c r="L96" s="48"/>
      <c r="V96" s="35"/>
      <c r="AC96" s="63"/>
      <c r="AD96" s="14"/>
      <c r="AF96" s="91" t="s">
        <v>427</v>
      </c>
      <c r="AK96" s="124" t="s">
        <v>237</v>
      </c>
      <c r="AO96" s="91" t="s">
        <v>109</v>
      </c>
      <c r="AP96" s="64"/>
      <c r="AQ96" s="91"/>
      <c r="AR96" s="91"/>
      <c r="AS96" s="91"/>
      <c r="AT96" s="91"/>
      <c r="AU96" s="91"/>
      <c r="AZ96" s="91"/>
    </row>
    <row r="97" spans="1:52" ht="12.75">
      <c r="A97" s="42">
        <v>13</v>
      </c>
      <c r="B97" s="44" t="s">
        <v>491</v>
      </c>
      <c r="C97" s="17">
        <v>965</v>
      </c>
      <c r="D97" s="18">
        <v>9</v>
      </c>
      <c r="E97" s="17"/>
      <c r="F97" s="18"/>
      <c r="G97" s="10"/>
      <c r="H97" s="10"/>
      <c r="I97" s="10"/>
      <c r="J97" s="27"/>
      <c r="K97" s="31">
        <v>9</v>
      </c>
      <c r="L97" s="48"/>
      <c r="V97" s="35"/>
      <c r="AD97" s="14"/>
      <c r="AF97" s="91" t="s">
        <v>428</v>
      </c>
      <c r="AK97" s="91" t="s">
        <v>535</v>
      </c>
      <c r="AO97" s="91" t="s">
        <v>596</v>
      </c>
      <c r="AQ97" s="91"/>
      <c r="AR97" s="91"/>
      <c r="AS97" s="91"/>
      <c r="AT97" s="91"/>
      <c r="AU97" s="91"/>
      <c r="AZ97" s="91"/>
    </row>
    <row r="98" spans="1:52" ht="12.75">
      <c r="A98" s="42">
        <v>14</v>
      </c>
      <c r="B98" s="232" t="s">
        <v>660</v>
      </c>
      <c r="C98" s="136">
        <v>995</v>
      </c>
      <c r="D98" s="137">
        <v>9</v>
      </c>
      <c r="E98" s="136"/>
      <c r="F98" s="137"/>
      <c r="G98" s="142"/>
      <c r="H98" s="142"/>
      <c r="I98" s="142"/>
      <c r="J98" s="143"/>
      <c r="K98" s="32">
        <v>9</v>
      </c>
      <c r="L98" s="48"/>
      <c r="V98" s="35"/>
      <c r="AC98" s="63"/>
      <c r="AD98" s="14"/>
      <c r="AF98" s="91" t="s">
        <v>429</v>
      </c>
      <c r="AK98" s="124" t="s">
        <v>536</v>
      </c>
      <c r="AL98" s="124"/>
      <c r="AM98" s="124"/>
      <c r="AO98" s="91" t="s">
        <v>597</v>
      </c>
      <c r="AQ98" s="91"/>
      <c r="AR98" s="91"/>
      <c r="AS98" s="91"/>
      <c r="AT98" s="91"/>
      <c r="AU98" s="91"/>
      <c r="AZ98" s="91"/>
    </row>
    <row r="99" spans="1:52" ht="13.5" thickBot="1">
      <c r="A99" s="42">
        <v>15</v>
      </c>
      <c r="B99" s="233" t="s">
        <v>661</v>
      </c>
      <c r="C99" s="21"/>
      <c r="D99" s="22"/>
      <c r="E99" s="21"/>
      <c r="F99" s="22"/>
      <c r="G99" s="7">
        <v>3</v>
      </c>
      <c r="H99" s="7">
        <v>6</v>
      </c>
      <c r="I99" s="7">
        <v>303</v>
      </c>
      <c r="J99" s="29">
        <v>3</v>
      </c>
      <c r="K99" s="33">
        <v>9</v>
      </c>
      <c r="L99" s="48"/>
      <c r="AC99" s="63"/>
      <c r="AD99" s="14"/>
      <c r="AF99" s="91" t="s">
        <v>430</v>
      </c>
      <c r="AK99" s="91" t="s">
        <v>128</v>
      </c>
      <c r="AO99" s="91" t="s">
        <v>598</v>
      </c>
      <c r="AQ99" s="91"/>
      <c r="AR99" s="91"/>
      <c r="AS99" s="91"/>
      <c r="AT99" s="91"/>
      <c r="AU99" s="91"/>
      <c r="AZ99" s="91"/>
    </row>
    <row r="100" spans="1:47" ht="12.75">
      <c r="A100" s="42">
        <v>16</v>
      </c>
      <c r="B100" s="43" t="s">
        <v>354</v>
      </c>
      <c r="C100" s="17"/>
      <c r="D100" s="18"/>
      <c r="E100" s="17"/>
      <c r="F100" s="18"/>
      <c r="G100" s="10">
        <v>3</v>
      </c>
      <c r="H100" s="10">
        <v>6</v>
      </c>
      <c r="I100" s="10">
        <v>281</v>
      </c>
      <c r="J100" s="27">
        <v>2</v>
      </c>
      <c r="K100" s="31">
        <v>8</v>
      </c>
      <c r="L100" s="49"/>
      <c r="V100" s="45"/>
      <c r="W100" s="253"/>
      <c r="X100" s="254"/>
      <c r="Y100" s="51"/>
      <c r="Z100" s="51"/>
      <c r="AA100" s="51"/>
      <c r="AB100" s="51"/>
      <c r="AC100" s="51"/>
      <c r="AD100" s="14"/>
      <c r="AF100" s="91" t="s">
        <v>431</v>
      </c>
      <c r="AK100" s="91" t="s">
        <v>537</v>
      </c>
      <c r="AO100" s="91" t="s">
        <v>599</v>
      </c>
      <c r="AQ100" s="91"/>
      <c r="AR100" s="91"/>
      <c r="AS100" s="91"/>
      <c r="AT100" s="91"/>
      <c r="AU100" s="91"/>
    </row>
    <row r="101" spans="1:47" ht="12.75">
      <c r="A101" s="42">
        <v>17</v>
      </c>
      <c r="B101" s="15" t="s">
        <v>344</v>
      </c>
      <c r="C101" s="19">
        <v>761</v>
      </c>
      <c r="D101" s="20">
        <v>7</v>
      </c>
      <c r="E101" s="19"/>
      <c r="F101" s="20"/>
      <c r="G101" s="1"/>
      <c r="H101" s="1"/>
      <c r="I101" s="1"/>
      <c r="J101" s="28"/>
      <c r="K101" s="32">
        <v>7</v>
      </c>
      <c r="L101" s="49"/>
      <c r="V101" s="45"/>
      <c r="W101" s="253"/>
      <c r="X101" s="254"/>
      <c r="Y101" s="83"/>
      <c r="Z101" s="83"/>
      <c r="AA101" s="83"/>
      <c r="AB101" s="83"/>
      <c r="AC101" s="83"/>
      <c r="AD101" s="14"/>
      <c r="AF101" s="124" t="s">
        <v>432</v>
      </c>
      <c r="AG101" s="124"/>
      <c r="AH101" s="124"/>
      <c r="AI101" s="124"/>
      <c r="AK101" s="64" t="s">
        <v>442</v>
      </c>
      <c r="AO101" s="91" t="s">
        <v>411</v>
      </c>
      <c r="AP101" s="64"/>
      <c r="AQ101" s="91"/>
      <c r="AR101" s="91"/>
      <c r="AS101" s="91"/>
      <c r="AT101" s="91"/>
      <c r="AU101" s="91"/>
    </row>
    <row r="102" spans="1:47" ht="13.5" thickBot="1">
      <c r="A102" s="42">
        <v>18</v>
      </c>
      <c r="B102" s="36" t="s">
        <v>356</v>
      </c>
      <c r="C102" s="21"/>
      <c r="D102" s="22"/>
      <c r="E102" s="21"/>
      <c r="F102" s="22"/>
      <c r="G102" s="7">
        <v>2</v>
      </c>
      <c r="H102" s="7">
        <v>4</v>
      </c>
      <c r="I102" s="7">
        <v>154</v>
      </c>
      <c r="J102" s="29">
        <v>1</v>
      </c>
      <c r="K102" s="33">
        <v>5</v>
      </c>
      <c r="L102" s="49"/>
      <c r="V102" s="45"/>
      <c r="W102" s="253"/>
      <c r="X102" s="254"/>
      <c r="Y102" s="83"/>
      <c r="Z102" s="83"/>
      <c r="AA102" s="83"/>
      <c r="AB102" s="83"/>
      <c r="AC102" s="83"/>
      <c r="AD102" s="14"/>
      <c r="AF102" s="91" t="s">
        <v>128</v>
      </c>
      <c r="AK102" s="91" t="s">
        <v>538</v>
      </c>
      <c r="AO102" s="91" t="s">
        <v>600</v>
      </c>
      <c r="AQ102" s="91"/>
      <c r="AR102" s="91"/>
      <c r="AS102" s="91"/>
      <c r="AT102" s="91"/>
      <c r="AU102" s="91"/>
    </row>
    <row r="103" spans="1:47" ht="12.75">
      <c r="A103" s="42"/>
      <c r="B103" s="43" t="s">
        <v>352</v>
      </c>
      <c r="C103" s="17"/>
      <c r="D103" s="18"/>
      <c r="E103" s="17"/>
      <c r="F103" s="18"/>
      <c r="G103" s="10"/>
      <c r="H103" s="10">
        <v>0</v>
      </c>
      <c r="I103" s="10"/>
      <c r="J103" s="27"/>
      <c r="K103" s="31">
        <v>0</v>
      </c>
      <c r="L103" s="11"/>
      <c r="AD103" s="14"/>
      <c r="AF103" s="91" t="s">
        <v>433</v>
      </c>
      <c r="AK103" s="124" t="s">
        <v>47</v>
      </c>
      <c r="AO103" s="91" t="s">
        <v>601</v>
      </c>
      <c r="AQ103" s="91"/>
      <c r="AR103" s="91"/>
      <c r="AS103" s="91"/>
      <c r="AT103" s="91"/>
      <c r="AU103" s="91"/>
    </row>
    <row r="104" spans="1:47" ht="12.75">
      <c r="A104" s="42"/>
      <c r="B104" s="36" t="s">
        <v>658</v>
      </c>
      <c r="C104" s="19"/>
      <c r="D104" s="20"/>
      <c r="E104" s="19"/>
      <c r="F104" s="20"/>
      <c r="G104" s="1"/>
      <c r="H104" s="1">
        <v>0</v>
      </c>
      <c r="I104" s="1"/>
      <c r="J104" s="28"/>
      <c r="K104" s="32">
        <v>0</v>
      </c>
      <c r="L104" s="11"/>
      <c r="AD104" s="14"/>
      <c r="AF104" s="91" t="s">
        <v>434</v>
      </c>
      <c r="AK104" s="91" t="s">
        <v>539</v>
      </c>
      <c r="AO104" s="91" t="s">
        <v>602</v>
      </c>
      <c r="AQ104" s="91"/>
      <c r="AR104" s="91"/>
      <c r="AS104" s="91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>
        <v>0</v>
      </c>
      <c r="G105" s="7"/>
      <c r="H105" s="7"/>
      <c r="I105" s="7"/>
      <c r="J105" s="29"/>
      <c r="K105" s="33">
        <v>0</v>
      </c>
      <c r="L105" s="12"/>
      <c r="AD105" s="14"/>
      <c r="AF105" s="91" t="s">
        <v>435</v>
      </c>
      <c r="AK105" s="124" t="s">
        <v>540</v>
      </c>
      <c r="AL105" s="124"/>
      <c r="AM105" s="124"/>
      <c r="AO105" s="91" t="s">
        <v>603</v>
      </c>
      <c r="AQ105" s="91"/>
      <c r="AR105" s="91"/>
      <c r="AS105" s="91"/>
      <c r="AT105" s="91"/>
      <c r="AU105" s="91"/>
    </row>
    <row r="106" spans="1:47" ht="13.5" customHeight="1" thickBot="1">
      <c r="A106" s="255" t="s">
        <v>6</v>
      </c>
      <c r="B106" s="255" t="s">
        <v>0</v>
      </c>
      <c r="C106" s="257" t="s">
        <v>1</v>
      </c>
      <c r="D106" s="258"/>
      <c r="E106" s="258"/>
      <c r="F106" s="258"/>
      <c r="G106" s="258"/>
      <c r="H106" s="258"/>
      <c r="I106" s="258"/>
      <c r="J106" s="258"/>
      <c r="K106" s="259"/>
      <c r="L106" s="260"/>
      <c r="AF106" s="91" t="s">
        <v>436</v>
      </c>
      <c r="AK106" s="91" t="s">
        <v>167</v>
      </c>
      <c r="AO106" s="91" t="s">
        <v>134</v>
      </c>
      <c r="AQ106" s="91"/>
      <c r="AR106" s="91"/>
      <c r="AS106" s="91"/>
      <c r="AT106" s="91"/>
      <c r="AU106" s="91"/>
    </row>
    <row r="107" spans="1:47" ht="51.75" thickBot="1">
      <c r="A107" s="256"/>
      <c r="B107" s="25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261"/>
      <c r="AF107" s="91" t="s">
        <v>437</v>
      </c>
      <c r="AK107" s="91" t="s">
        <v>541</v>
      </c>
      <c r="AO107" s="91" t="s">
        <v>604</v>
      </c>
      <c r="AQ107" s="91"/>
      <c r="AR107" s="91"/>
      <c r="AS107" s="91"/>
      <c r="AT107" s="91"/>
      <c r="AU107" s="91"/>
    </row>
    <row r="108" spans="1:47" ht="12.75">
      <c r="A108" s="199">
        <v>16</v>
      </c>
      <c r="B108" s="43" t="s">
        <v>346</v>
      </c>
      <c r="C108" s="17"/>
      <c r="D108" s="18"/>
      <c r="E108" s="17"/>
      <c r="F108" s="18"/>
      <c r="G108" s="10">
        <v>16</v>
      </c>
      <c r="H108" s="10">
        <v>32</v>
      </c>
      <c r="I108" s="10">
        <v>4718</v>
      </c>
      <c r="J108" s="27">
        <v>47</v>
      </c>
      <c r="K108" s="31">
        <v>79</v>
      </c>
      <c r="L108" s="47"/>
      <c r="AF108" s="91" t="s">
        <v>438</v>
      </c>
      <c r="AK108" s="64" t="s">
        <v>183</v>
      </c>
      <c r="AO108" s="91" t="s">
        <v>605</v>
      </c>
      <c r="AQ108" s="91"/>
      <c r="AR108" s="91"/>
      <c r="AS108" s="91"/>
      <c r="AT108" s="91"/>
      <c r="AU108" s="91"/>
    </row>
    <row r="109" spans="1:47" ht="12.75">
      <c r="A109" s="42">
        <v>7</v>
      </c>
      <c r="B109" s="36" t="s">
        <v>352</v>
      </c>
      <c r="C109" s="19"/>
      <c r="D109" s="20"/>
      <c r="E109" s="19"/>
      <c r="F109" s="20"/>
      <c r="G109" s="1">
        <v>14</v>
      </c>
      <c r="H109" s="1">
        <v>28</v>
      </c>
      <c r="I109" s="1">
        <v>3819</v>
      </c>
      <c r="J109" s="28">
        <v>38</v>
      </c>
      <c r="K109" s="32">
        <v>66</v>
      </c>
      <c r="L109" s="48"/>
      <c r="AF109" s="124" t="s">
        <v>57</v>
      </c>
      <c r="AK109" s="91" t="s">
        <v>542</v>
      </c>
      <c r="AO109" s="91" t="s">
        <v>606</v>
      </c>
      <c r="AQ109" s="91"/>
      <c r="AR109" s="91"/>
      <c r="AS109" s="91"/>
      <c r="AT109" s="91"/>
      <c r="AU109" s="91"/>
    </row>
    <row r="110" spans="1:47" ht="13.5" thickBot="1">
      <c r="A110" s="42">
        <v>10</v>
      </c>
      <c r="B110" s="36" t="s">
        <v>354</v>
      </c>
      <c r="C110" s="21"/>
      <c r="D110" s="22"/>
      <c r="E110" s="21"/>
      <c r="F110" s="22"/>
      <c r="G110" s="7">
        <v>9</v>
      </c>
      <c r="H110" s="7">
        <v>18</v>
      </c>
      <c r="I110" s="7">
        <v>3207</v>
      </c>
      <c r="J110" s="29">
        <v>32</v>
      </c>
      <c r="K110" s="33">
        <v>50</v>
      </c>
      <c r="L110" s="48"/>
      <c r="AF110" s="91" t="s">
        <v>439</v>
      </c>
      <c r="AK110" s="91" t="s">
        <v>543</v>
      </c>
      <c r="AO110" s="91" t="s">
        <v>607</v>
      </c>
      <c r="AQ110" s="91"/>
      <c r="AR110" s="91"/>
      <c r="AS110" s="91"/>
      <c r="AT110" s="91"/>
      <c r="AU110" s="91"/>
    </row>
    <row r="111" spans="1:47" ht="12.75">
      <c r="A111" s="42">
        <v>4</v>
      </c>
      <c r="B111" s="231" t="s">
        <v>660</v>
      </c>
      <c r="C111" s="17">
        <v>4999</v>
      </c>
      <c r="D111" s="18">
        <v>49</v>
      </c>
      <c r="E111" s="17"/>
      <c r="F111" s="18"/>
      <c r="G111" s="10"/>
      <c r="H111" s="10"/>
      <c r="I111" s="10"/>
      <c r="J111" s="27"/>
      <c r="K111" s="31">
        <v>49</v>
      </c>
      <c r="L111" s="48"/>
      <c r="AF111" s="91" t="s">
        <v>440</v>
      </c>
      <c r="AK111" s="91" t="s">
        <v>94</v>
      </c>
      <c r="AO111" s="91" t="s">
        <v>608</v>
      </c>
      <c r="AQ111" s="91"/>
      <c r="AR111" s="91"/>
      <c r="AS111" s="91"/>
      <c r="AT111" s="91"/>
      <c r="AU111" s="91"/>
    </row>
    <row r="112" spans="1:47" ht="12.75">
      <c r="A112" s="42">
        <v>13</v>
      </c>
      <c r="B112" s="37" t="s">
        <v>348</v>
      </c>
      <c r="C112" s="19"/>
      <c r="D112" s="20"/>
      <c r="E112" s="19">
        <v>47</v>
      </c>
      <c r="F112" s="20">
        <v>47</v>
      </c>
      <c r="G112" s="1"/>
      <c r="H112" s="1"/>
      <c r="I112" s="1"/>
      <c r="J112" s="28"/>
      <c r="K112" s="32">
        <v>47</v>
      </c>
      <c r="L112" s="48"/>
      <c r="AF112" s="91" t="s">
        <v>441</v>
      </c>
      <c r="AK112" s="91" t="s">
        <v>544</v>
      </c>
      <c r="AO112" s="91" t="s">
        <v>485</v>
      </c>
      <c r="AP112" s="124"/>
      <c r="AQ112" s="91"/>
      <c r="AR112" s="91"/>
      <c r="AS112" s="91"/>
      <c r="AT112" s="91"/>
      <c r="AU112" s="91"/>
    </row>
    <row r="113" spans="1:47" ht="13.5" thickBot="1">
      <c r="A113" s="3">
        <v>1</v>
      </c>
      <c r="B113" s="233" t="s">
        <v>661</v>
      </c>
      <c r="C113" s="21"/>
      <c r="D113" s="22"/>
      <c r="E113" s="21"/>
      <c r="F113" s="22"/>
      <c r="G113" s="7">
        <v>9</v>
      </c>
      <c r="H113" s="7">
        <v>18</v>
      </c>
      <c r="I113" s="7">
        <v>2635</v>
      </c>
      <c r="J113" s="29">
        <v>26</v>
      </c>
      <c r="K113" s="33">
        <v>44</v>
      </c>
      <c r="L113" s="48"/>
      <c r="AF113" s="64" t="s">
        <v>442</v>
      </c>
      <c r="AK113" s="124" t="s">
        <v>174</v>
      </c>
      <c r="AO113" s="91" t="s">
        <v>609</v>
      </c>
      <c r="AP113" s="124"/>
      <c r="AQ113" s="124"/>
      <c r="AR113" s="124"/>
      <c r="AS113" s="124"/>
      <c r="AT113" s="91"/>
      <c r="AU113" s="91"/>
    </row>
    <row r="114" spans="1:47" ht="12.75">
      <c r="A114" s="42">
        <v>18</v>
      </c>
      <c r="B114" s="44" t="s">
        <v>491</v>
      </c>
      <c r="C114" s="17">
        <v>4325</v>
      </c>
      <c r="D114" s="18">
        <v>43</v>
      </c>
      <c r="E114" s="17"/>
      <c r="F114" s="18"/>
      <c r="G114" s="10"/>
      <c r="H114" s="10"/>
      <c r="I114" s="10"/>
      <c r="J114" s="27"/>
      <c r="K114" s="31">
        <v>43</v>
      </c>
      <c r="L114" s="48"/>
      <c r="AF114" s="91" t="s">
        <v>443</v>
      </c>
      <c r="AK114" s="91" t="s">
        <v>545</v>
      </c>
      <c r="AO114" s="91" t="s">
        <v>610</v>
      </c>
      <c r="AQ114" s="91"/>
      <c r="AR114" s="91"/>
      <c r="AS114" s="91"/>
      <c r="AT114" s="91"/>
      <c r="AU114" s="91"/>
    </row>
    <row r="115" spans="1:47" ht="12.75">
      <c r="A115" s="42">
        <v>12</v>
      </c>
      <c r="B115" s="15" t="s">
        <v>351</v>
      </c>
      <c r="C115" s="19">
        <v>4035</v>
      </c>
      <c r="D115" s="20">
        <v>40</v>
      </c>
      <c r="E115" s="19"/>
      <c r="F115" s="20"/>
      <c r="G115" s="1"/>
      <c r="H115" s="1"/>
      <c r="I115" s="1"/>
      <c r="J115" s="28"/>
      <c r="K115" s="32">
        <v>40</v>
      </c>
      <c r="L115" s="48"/>
      <c r="AF115" s="91" t="s">
        <v>444</v>
      </c>
      <c r="AK115" s="124" t="s">
        <v>546</v>
      </c>
      <c r="AL115" s="124"/>
      <c r="AM115" s="124"/>
      <c r="AO115" s="91" t="s">
        <v>611</v>
      </c>
      <c r="AQ115" s="91"/>
      <c r="AR115" s="91"/>
      <c r="AS115" s="91"/>
      <c r="AT115" s="91"/>
      <c r="AU115" s="91"/>
    </row>
    <row r="116" spans="1:47" ht="13.5" thickBot="1">
      <c r="A116" s="42">
        <v>6</v>
      </c>
      <c r="B116" s="36" t="s">
        <v>658</v>
      </c>
      <c r="C116" s="21"/>
      <c r="D116" s="22"/>
      <c r="E116" s="21"/>
      <c r="F116" s="22"/>
      <c r="G116" s="7">
        <v>9</v>
      </c>
      <c r="H116" s="7">
        <v>18</v>
      </c>
      <c r="I116" s="7">
        <v>2287</v>
      </c>
      <c r="J116" s="29">
        <v>22</v>
      </c>
      <c r="K116" s="33">
        <v>40</v>
      </c>
      <c r="L116" s="48"/>
      <c r="AF116" s="91" t="s">
        <v>445</v>
      </c>
      <c r="AK116" s="64" t="s">
        <v>118</v>
      </c>
      <c r="AO116" s="91" t="s">
        <v>612</v>
      </c>
      <c r="AQ116" s="91"/>
      <c r="AR116" s="91"/>
      <c r="AS116" s="91"/>
      <c r="AT116" s="91"/>
      <c r="AU116" s="91"/>
    </row>
    <row r="117" spans="1:47" ht="12.75">
      <c r="A117" s="42">
        <v>9</v>
      </c>
      <c r="B117" s="43" t="s">
        <v>492</v>
      </c>
      <c r="C117" s="17"/>
      <c r="D117" s="18"/>
      <c r="E117" s="17"/>
      <c r="F117" s="18"/>
      <c r="G117" s="10">
        <v>8</v>
      </c>
      <c r="H117" s="10">
        <v>16</v>
      </c>
      <c r="I117" s="10">
        <v>2111</v>
      </c>
      <c r="J117" s="27">
        <v>21</v>
      </c>
      <c r="K117" s="31">
        <v>37</v>
      </c>
      <c r="L117" s="48"/>
      <c r="AF117" s="91" t="s">
        <v>446</v>
      </c>
      <c r="AK117" s="91" t="s">
        <v>547</v>
      </c>
      <c r="AO117" s="91" t="s">
        <v>613</v>
      </c>
      <c r="AQ117" s="91"/>
      <c r="AR117" s="91"/>
      <c r="AS117" s="91"/>
      <c r="AT117" s="91"/>
      <c r="AU117" s="91"/>
    </row>
    <row r="118" spans="1:47" ht="12.75">
      <c r="A118" s="42">
        <v>15</v>
      </c>
      <c r="B118" s="37" t="s">
        <v>676</v>
      </c>
      <c r="C118" s="19"/>
      <c r="D118" s="20"/>
      <c r="E118" s="19">
        <v>31</v>
      </c>
      <c r="F118" s="20">
        <v>31</v>
      </c>
      <c r="G118" s="1"/>
      <c r="H118" s="1"/>
      <c r="I118" s="1"/>
      <c r="J118" s="28"/>
      <c r="K118" s="32">
        <v>31</v>
      </c>
      <c r="L118" s="48"/>
      <c r="AF118" s="91" t="s">
        <v>134</v>
      </c>
      <c r="AK118" s="91" t="s">
        <v>8</v>
      </c>
      <c r="AO118" s="91" t="s">
        <v>237</v>
      </c>
      <c r="AP118" s="124"/>
      <c r="AQ118" s="91"/>
      <c r="AR118" s="91"/>
      <c r="AS118" s="91"/>
      <c r="AT118" s="91"/>
      <c r="AU118" s="91"/>
    </row>
    <row r="119" spans="1:47" ht="13.5" thickBot="1">
      <c r="A119" s="42">
        <v>2</v>
      </c>
      <c r="B119" s="37" t="s">
        <v>345</v>
      </c>
      <c r="C119" s="21"/>
      <c r="D119" s="22"/>
      <c r="E119" s="21">
        <v>29</v>
      </c>
      <c r="F119" s="22">
        <v>29</v>
      </c>
      <c r="G119" s="7"/>
      <c r="H119" s="7"/>
      <c r="I119" s="7"/>
      <c r="J119" s="168"/>
      <c r="K119" s="33">
        <v>29</v>
      </c>
      <c r="L119" s="48"/>
      <c r="AF119" s="91" t="s">
        <v>447</v>
      </c>
      <c r="AK119" s="91" t="s">
        <v>548</v>
      </c>
      <c r="AO119" s="91" t="s">
        <v>614</v>
      </c>
      <c r="AP119" s="124"/>
      <c r="AQ119" s="124"/>
      <c r="AR119" s="124"/>
      <c r="AS119" s="124"/>
      <c r="AT119" s="91"/>
      <c r="AU119" s="91"/>
    </row>
    <row r="120" spans="1:47" ht="12.75">
      <c r="A120" s="42">
        <v>3</v>
      </c>
      <c r="B120" s="44" t="s">
        <v>350</v>
      </c>
      <c r="C120" s="17">
        <v>2835</v>
      </c>
      <c r="D120" s="18">
        <v>28</v>
      </c>
      <c r="E120" s="17"/>
      <c r="F120" s="18"/>
      <c r="G120" s="10"/>
      <c r="H120" s="10"/>
      <c r="I120" s="10"/>
      <c r="J120" s="27"/>
      <c r="K120" s="31">
        <v>28</v>
      </c>
      <c r="L120" s="48"/>
      <c r="AF120" s="91" t="s">
        <v>448</v>
      </c>
      <c r="AO120" s="91" t="s">
        <v>615</v>
      </c>
      <c r="AQ120" s="91"/>
      <c r="AR120" s="91"/>
      <c r="AS120" s="91"/>
      <c r="AT120" s="91"/>
      <c r="AU120" s="91"/>
    </row>
    <row r="121" spans="1:47" ht="12.75">
      <c r="A121" s="42">
        <v>5</v>
      </c>
      <c r="B121" s="15" t="s">
        <v>349</v>
      </c>
      <c r="C121" s="19">
        <v>2559</v>
      </c>
      <c r="D121" s="20">
        <v>25</v>
      </c>
      <c r="E121" s="19"/>
      <c r="F121" s="20"/>
      <c r="G121" s="1"/>
      <c r="H121" s="1"/>
      <c r="I121" s="1"/>
      <c r="J121" s="28"/>
      <c r="K121" s="32">
        <v>25</v>
      </c>
      <c r="L121" s="48"/>
      <c r="AF121" s="91" t="s">
        <v>449</v>
      </c>
      <c r="AO121" s="91" t="s">
        <v>616</v>
      </c>
      <c r="AQ121" s="91"/>
      <c r="AR121" s="91"/>
      <c r="AS121" s="91"/>
      <c r="AT121" s="91"/>
      <c r="AU121" s="91"/>
    </row>
    <row r="122" spans="1:47" ht="13.5" thickBot="1">
      <c r="A122" s="42">
        <v>17</v>
      </c>
      <c r="B122" s="36" t="s">
        <v>356</v>
      </c>
      <c r="C122" s="21"/>
      <c r="D122" s="22"/>
      <c r="E122" s="21"/>
      <c r="F122" s="22"/>
      <c r="G122" s="7">
        <v>4</v>
      </c>
      <c r="H122" s="7">
        <v>8</v>
      </c>
      <c r="I122" s="7">
        <v>1054</v>
      </c>
      <c r="J122" s="29">
        <v>10</v>
      </c>
      <c r="K122" s="33">
        <v>18</v>
      </c>
      <c r="L122" s="48"/>
      <c r="AF122" s="64" t="s">
        <v>183</v>
      </c>
      <c r="AO122" s="91" t="s">
        <v>118</v>
      </c>
      <c r="AP122" s="64"/>
      <c r="AQ122" s="91"/>
      <c r="AR122" s="91"/>
      <c r="AS122" s="91"/>
      <c r="AT122" s="91"/>
      <c r="AU122" s="91"/>
    </row>
    <row r="123" spans="1:47" ht="12.75">
      <c r="A123" s="42">
        <v>8</v>
      </c>
      <c r="B123" s="44" t="s">
        <v>659</v>
      </c>
      <c r="C123" s="17">
        <v>1576</v>
      </c>
      <c r="D123" s="18">
        <v>15</v>
      </c>
      <c r="E123" s="17"/>
      <c r="F123" s="18"/>
      <c r="G123" s="10"/>
      <c r="H123" s="10"/>
      <c r="I123" s="10"/>
      <c r="J123" s="27"/>
      <c r="K123" s="31">
        <v>15</v>
      </c>
      <c r="L123" s="49"/>
      <c r="AF123" s="91" t="s">
        <v>450</v>
      </c>
      <c r="AO123" s="91" t="s">
        <v>617</v>
      </c>
      <c r="AQ123" s="91"/>
      <c r="AR123" s="91"/>
      <c r="AS123" s="91"/>
      <c r="AT123" s="91"/>
      <c r="AU123" s="91"/>
    </row>
    <row r="124" spans="1:47" ht="12.75">
      <c r="A124" s="42">
        <v>11</v>
      </c>
      <c r="B124" s="15" t="s">
        <v>344</v>
      </c>
      <c r="C124" s="19">
        <v>1256</v>
      </c>
      <c r="D124" s="20">
        <v>12</v>
      </c>
      <c r="E124" s="19"/>
      <c r="F124" s="20"/>
      <c r="G124" s="1"/>
      <c r="H124" s="1"/>
      <c r="I124" s="1"/>
      <c r="J124" s="28"/>
      <c r="K124" s="32">
        <v>12</v>
      </c>
      <c r="L124" s="49"/>
      <c r="AF124" s="91" t="s">
        <v>451</v>
      </c>
      <c r="AO124" s="91" t="s">
        <v>618</v>
      </c>
      <c r="AQ124" s="91"/>
      <c r="AR124" s="91"/>
      <c r="AS124" s="91"/>
      <c r="AT124" s="91"/>
      <c r="AU124" s="91"/>
    </row>
    <row r="125" spans="1:47" ht="13.5" thickBot="1">
      <c r="A125" s="42">
        <v>14</v>
      </c>
      <c r="B125" s="37" t="s">
        <v>656</v>
      </c>
      <c r="C125" s="21"/>
      <c r="D125" s="22"/>
      <c r="E125" s="21">
        <v>9</v>
      </c>
      <c r="F125" s="22">
        <v>9</v>
      </c>
      <c r="G125" s="7"/>
      <c r="H125" s="7"/>
      <c r="I125" s="7"/>
      <c r="J125" s="29"/>
      <c r="K125" s="33">
        <v>9</v>
      </c>
      <c r="L125" s="49"/>
      <c r="AF125" s="91" t="s">
        <v>452</v>
      </c>
      <c r="AO125" s="91" t="s">
        <v>619</v>
      </c>
      <c r="AQ125" s="91"/>
      <c r="AR125" s="91"/>
      <c r="AS125" s="91"/>
      <c r="AT125" s="91"/>
      <c r="AU125" s="91"/>
    </row>
    <row r="126" spans="1:47" ht="12.75">
      <c r="A126" s="42"/>
      <c r="B126" s="58" t="s">
        <v>657</v>
      </c>
      <c r="C126" s="17"/>
      <c r="D126" s="18"/>
      <c r="E126" s="17">
        <v>9</v>
      </c>
      <c r="F126" s="18">
        <v>9</v>
      </c>
      <c r="G126" s="10"/>
      <c r="H126" s="10"/>
      <c r="I126" s="10"/>
      <c r="J126" s="27"/>
      <c r="K126" s="31">
        <v>9</v>
      </c>
      <c r="L126" s="11"/>
      <c r="AF126" s="91" t="s">
        <v>453</v>
      </c>
      <c r="AO126" s="91" t="s">
        <v>63</v>
      </c>
      <c r="AP126" s="64"/>
      <c r="AQ126" s="91"/>
      <c r="AR126" s="91"/>
      <c r="AS126" s="91"/>
      <c r="AT126" s="91"/>
      <c r="AU126" s="91"/>
    </row>
    <row r="127" spans="1:47" ht="12.75">
      <c r="A127" s="42"/>
      <c r="B127" s="37" t="s">
        <v>347</v>
      </c>
      <c r="C127" s="19"/>
      <c r="D127" s="20"/>
      <c r="E127" s="19">
        <v>3</v>
      </c>
      <c r="F127" s="20">
        <v>3</v>
      </c>
      <c r="G127" s="1"/>
      <c r="H127" s="1"/>
      <c r="I127" s="1"/>
      <c r="J127" s="28"/>
      <c r="K127" s="32">
        <v>3</v>
      </c>
      <c r="L127" s="11"/>
      <c r="AF127" s="91" t="s">
        <v>167</v>
      </c>
      <c r="AO127" s="91" t="s">
        <v>620</v>
      </c>
      <c r="AQ127" s="91"/>
      <c r="AR127" s="91"/>
      <c r="AS127" s="9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>
        <v>0</v>
      </c>
      <c r="G128" s="7"/>
      <c r="H128" s="7"/>
      <c r="I128" s="7"/>
      <c r="J128" s="29"/>
      <c r="K128" s="33">
        <v>0</v>
      </c>
      <c r="L128" s="12"/>
      <c r="AF128" s="91" t="s">
        <v>454</v>
      </c>
      <c r="AO128" s="91" t="s">
        <v>621</v>
      </c>
      <c r="AQ128" s="91"/>
      <c r="AR128" s="91"/>
      <c r="AS128" s="91"/>
      <c r="AT128" s="91"/>
      <c r="AU128" s="91"/>
    </row>
    <row r="129" spans="1:47" ht="13.5" thickBot="1">
      <c r="A129" s="255" t="s">
        <v>6</v>
      </c>
      <c r="B129" s="255" t="s">
        <v>0</v>
      </c>
      <c r="C129" s="257" t="s">
        <v>2</v>
      </c>
      <c r="D129" s="264"/>
      <c r="E129" s="264"/>
      <c r="F129" s="264"/>
      <c r="G129" s="264"/>
      <c r="H129" s="264"/>
      <c r="I129" s="264"/>
      <c r="J129" s="265"/>
      <c r="K129" s="266"/>
      <c r="L129" s="260"/>
      <c r="AF129" s="91" t="s">
        <v>455</v>
      </c>
      <c r="AO129" s="91" t="s">
        <v>622</v>
      </c>
      <c r="AQ129" s="91"/>
      <c r="AR129" s="91"/>
      <c r="AS129" s="91"/>
      <c r="AT129" s="91"/>
      <c r="AU129" s="91"/>
    </row>
    <row r="130" spans="1:47" ht="51.75" thickBot="1">
      <c r="A130" s="262"/>
      <c r="B130" s="263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261"/>
      <c r="AF130" s="91" t="s">
        <v>456</v>
      </c>
      <c r="AO130" s="91" t="s">
        <v>174</v>
      </c>
      <c r="AP130" s="124"/>
      <c r="AQ130" s="91"/>
      <c r="AR130" s="91"/>
      <c r="AS130" s="91"/>
      <c r="AT130" s="91"/>
      <c r="AU130" s="91"/>
    </row>
    <row r="131" spans="1:47" ht="12.75">
      <c r="A131" s="5">
        <v>1</v>
      </c>
      <c r="B131" s="43" t="s">
        <v>346</v>
      </c>
      <c r="C131" s="17"/>
      <c r="D131" s="18"/>
      <c r="E131" s="17"/>
      <c r="F131" s="18"/>
      <c r="G131" s="10">
        <v>38</v>
      </c>
      <c r="H131" s="10">
        <v>76</v>
      </c>
      <c r="I131" s="10">
        <v>7014</v>
      </c>
      <c r="J131" s="27">
        <v>70</v>
      </c>
      <c r="K131" s="31">
        <v>146</v>
      </c>
      <c r="L131" s="47"/>
      <c r="AF131" s="124" t="s">
        <v>174</v>
      </c>
      <c r="AO131" s="91" t="s">
        <v>623</v>
      </c>
      <c r="AP131" s="124"/>
      <c r="AQ131" s="124"/>
      <c r="AR131" s="124"/>
      <c r="AS131" s="124"/>
      <c r="AT131" s="91"/>
      <c r="AU131" s="91"/>
    </row>
    <row r="132" spans="1:47" ht="12.75">
      <c r="A132" s="42">
        <v>2</v>
      </c>
      <c r="B132" s="232" t="s">
        <v>660</v>
      </c>
      <c r="C132" s="19">
        <v>14208</v>
      </c>
      <c r="D132" s="20">
        <v>142</v>
      </c>
      <c r="E132" s="19"/>
      <c r="F132" s="20"/>
      <c r="G132" s="1"/>
      <c r="H132" s="1"/>
      <c r="I132" s="1"/>
      <c r="J132" s="28"/>
      <c r="K132" s="32">
        <v>142</v>
      </c>
      <c r="L132" s="48"/>
      <c r="AF132" s="91" t="s">
        <v>457</v>
      </c>
      <c r="AO132" s="91" t="s">
        <v>624</v>
      </c>
      <c r="AQ132" s="91"/>
      <c r="AR132" s="91"/>
      <c r="AS132" s="91"/>
      <c r="AT132" s="91"/>
      <c r="AU132" s="91"/>
    </row>
    <row r="133" spans="1:53" ht="13.5" thickBot="1">
      <c r="A133" s="42">
        <v>3</v>
      </c>
      <c r="B133" s="36" t="s">
        <v>352</v>
      </c>
      <c r="C133" s="21"/>
      <c r="D133" s="22"/>
      <c r="E133" s="21"/>
      <c r="F133" s="22"/>
      <c r="G133" s="7">
        <v>29</v>
      </c>
      <c r="H133" s="7">
        <v>58</v>
      </c>
      <c r="I133" s="7">
        <v>5973</v>
      </c>
      <c r="J133" s="29">
        <v>59</v>
      </c>
      <c r="K133" s="33">
        <v>117</v>
      </c>
      <c r="L133" s="48"/>
      <c r="AF133" s="91" t="s">
        <v>458</v>
      </c>
      <c r="AO133" s="91" t="s">
        <v>625</v>
      </c>
      <c r="AQ133" s="91"/>
      <c r="AR133" s="91"/>
      <c r="AS133" s="91"/>
      <c r="AT133" s="91"/>
      <c r="AU133" s="91"/>
      <c r="BA133" s="13"/>
    </row>
    <row r="134" spans="1:53" ht="12.75">
      <c r="A134" s="42">
        <v>4</v>
      </c>
      <c r="B134" s="43" t="s">
        <v>658</v>
      </c>
      <c r="C134" s="17"/>
      <c r="D134" s="18"/>
      <c r="E134" s="17"/>
      <c r="F134" s="18"/>
      <c r="G134" s="10">
        <v>35</v>
      </c>
      <c r="H134" s="10">
        <v>70</v>
      </c>
      <c r="I134" s="10">
        <v>4674</v>
      </c>
      <c r="J134" s="27">
        <v>46</v>
      </c>
      <c r="K134" s="31">
        <v>116</v>
      </c>
      <c r="L134" s="48"/>
      <c r="AF134" s="91" t="s">
        <v>459</v>
      </c>
      <c r="AO134" s="91" t="s">
        <v>626</v>
      </c>
      <c r="AQ134" s="91"/>
      <c r="AR134" s="91"/>
      <c r="AS134" s="91"/>
      <c r="AT134" s="91"/>
      <c r="AU134" s="91"/>
      <c r="BA134" s="13"/>
    </row>
    <row r="135" spans="1:53" ht="12.75">
      <c r="A135" s="42">
        <v>5</v>
      </c>
      <c r="B135" s="15" t="s">
        <v>349</v>
      </c>
      <c r="C135" s="19">
        <v>10529</v>
      </c>
      <c r="D135" s="20">
        <v>105</v>
      </c>
      <c r="E135" s="19"/>
      <c r="F135" s="20"/>
      <c r="G135" s="1"/>
      <c r="H135" s="1"/>
      <c r="I135" s="1"/>
      <c r="J135" s="28"/>
      <c r="K135" s="32">
        <v>105</v>
      </c>
      <c r="L135" s="48"/>
      <c r="AF135" s="91" t="s">
        <v>460</v>
      </c>
      <c r="AO135" s="91" t="s">
        <v>627</v>
      </c>
      <c r="AQ135" s="91"/>
      <c r="AR135" s="91"/>
      <c r="AS135" s="91"/>
      <c r="AT135" s="91"/>
      <c r="AU135" s="91"/>
      <c r="BA135" s="13"/>
    </row>
    <row r="136" spans="1:53" ht="13.5" thickBot="1">
      <c r="A136" s="42">
        <v>6</v>
      </c>
      <c r="B136" s="36" t="s">
        <v>354</v>
      </c>
      <c r="C136" s="21"/>
      <c r="D136" s="22"/>
      <c r="E136" s="21"/>
      <c r="F136" s="22"/>
      <c r="G136" s="7">
        <v>25</v>
      </c>
      <c r="H136" s="7">
        <v>50</v>
      </c>
      <c r="I136" s="7">
        <v>3560</v>
      </c>
      <c r="J136" s="29">
        <v>35</v>
      </c>
      <c r="K136" s="33">
        <v>85</v>
      </c>
      <c r="L136" s="48"/>
      <c r="AF136" s="124" t="s">
        <v>461</v>
      </c>
      <c r="AG136" s="124"/>
      <c r="AH136" s="124"/>
      <c r="AI136" s="124"/>
      <c r="AO136" s="91" t="s">
        <v>19</v>
      </c>
      <c r="AP136" s="124"/>
      <c r="AQ136" s="91"/>
      <c r="AR136" s="91"/>
      <c r="AS136" s="91"/>
      <c r="AT136" s="91"/>
      <c r="AU136" s="91"/>
      <c r="BA136" s="13"/>
    </row>
    <row r="137" spans="1:53" ht="12.75">
      <c r="A137" s="42">
        <v>7</v>
      </c>
      <c r="B137" s="44" t="s">
        <v>491</v>
      </c>
      <c r="C137" s="17">
        <v>8591</v>
      </c>
      <c r="D137" s="18">
        <v>85</v>
      </c>
      <c r="E137" s="17"/>
      <c r="F137" s="18"/>
      <c r="G137" s="10"/>
      <c r="H137" s="10"/>
      <c r="I137" s="10"/>
      <c r="J137" s="27"/>
      <c r="K137" s="31">
        <v>85</v>
      </c>
      <c r="L137" s="48"/>
      <c r="AF137" s="124" t="s">
        <v>138</v>
      </c>
      <c r="AO137" s="91" t="s">
        <v>628</v>
      </c>
      <c r="AP137" s="124"/>
      <c r="AQ137" s="124"/>
      <c r="AR137" s="124"/>
      <c r="AS137" s="124"/>
      <c r="AT137" s="91"/>
      <c r="AU137" s="91"/>
      <c r="BA137" s="13"/>
    </row>
    <row r="138" spans="1:53" ht="12.75">
      <c r="A138" s="42">
        <v>8</v>
      </c>
      <c r="B138" s="15" t="s">
        <v>351</v>
      </c>
      <c r="C138" s="19">
        <v>6105</v>
      </c>
      <c r="D138" s="20">
        <v>61</v>
      </c>
      <c r="E138" s="19"/>
      <c r="F138" s="20"/>
      <c r="G138" s="1"/>
      <c r="H138" s="1"/>
      <c r="I138" s="1"/>
      <c r="J138" s="28"/>
      <c r="K138" s="32">
        <v>61</v>
      </c>
      <c r="L138" s="48"/>
      <c r="AF138" s="91" t="s">
        <v>462</v>
      </c>
      <c r="AO138" s="91" t="s">
        <v>629</v>
      </c>
      <c r="AQ138" s="91"/>
      <c r="AR138" s="91"/>
      <c r="AS138" s="91"/>
      <c r="AT138" s="91"/>
      <c r="AU138" s="91"/>
      <c r="BA138" s="13"/>
    </row>
    <row r="139" spans="1:53" ht="13.5" thickBot="1">
      <c r="A139" s="42">
        <v>9</v>
      </c>
      <c r="B139" s="37" t="s">
        <v>348</v>
      </c>
      <c r="C139" s="21"/>
      <c r="D139" s="22"/>
      <c r="E139" s="21">
        <v>59</v>
      </c>
      <c r="F139" s="22">
        <v>59</v>
      </c>
      <c r="G139" s="7"/>
      <c r="H139" s="7"/>
      <c r="I139" s="7"/>
      <c r="J139" s="29"/>
      <c r="K139" s="33">
        <v>59</v>
      </c>
      <c r="L139" s="48"/>
      <c r="AF139" s="91" t="s">
        <v>463</v>
      </c>
      <c r="AO139" s="91" t="s">
        <v>630</v>
      </c>
      <c r="AQ139" s="91"/>
      <c r="AR139" s="91"/>
      <c r="AS139" s="91"/>
      <c r="AT139" s="91"/>
      <c r="AU139" s="91"/>
      <c r="BA139" s="13"/>
    </row>
    <row r="140" spans="1:53" ht="12.75">
      <c r="A140" s="42">
        <v>10</v>
      </c>
      <c r="B140" s="58" t="s">
        <v>676</v>
      </c>
      <c r="C140" s="17"/>
      <c r="D140" s="18"/>
      <c r="E140" s="17">
        <v>50</v>
      </c>
      <c r="F140" s="18">
        <v>50</v>
      </c>
      <c r="G140" s="10"/>
      <c r="H140" s="10"/>
      <c r="I140" s="10"/>
      <c r="J140" s="27"/>
      <c r="K140" s="31">
        <v>50</v>
      </c>
      <c r="L140" s="48"/>
      <c r="AF140" s="91" t="s">
        <v>464</v>
      </c>
      <c r="AO140" s="91" t="s">
        <v>631</v>
      </c>
      <c r="AQ140" s="91"/>
      <c r="AR140" s="91"/>
      <c r="AS140" s="91"/>
      <c r="AT140" s="91"/>
      <c r="AU140" s="91"/>
      <c r="BA140" s="13"/>
    </row>
    <row r="141" spans="1:53" ht="12.75">
      <c r="A141" s="42">
        <v>11</v>
      </c>
      <c r="B141" s="233" t="s">
        <v>661</v>
      </c>
      <c r="C141" s="19"/>
      <c r="D141" s="20"/>
      <c r="E141" s="19"/>
      <c r="F141" s="20"/>
      <c r="G141" s="1">
        <v>15</v>
      </c>
      <c r="H141" s="1">
        <v>30</v>
      </c>
      <c r="I141" s="1">
        <v>1545</v>
      </c>
      <c r="J141" s="28">
        <v>15</v>
      </c>
      <c r="K141" s="32">
        <v>45</v>
      </c>
      <c r="L141" s="48"/>
      <c r="AF141" s="124" t="s">
        <v>465</v>
      </c>
      <c r="AG141" s="124"/>
      <c r="AH141" s="124"/>
      <c r="AI141" s="124"/>
      <c r="AO141" s="91" t="s">
        <v>94</v>
      </c>
      <c r="AQ141" s="91"/>
      <c r="AR141" s="91"/>
      <c r="AS141" s="91"/>
      <c r="AT141" s="91"/>
      <c r="AU141" s="91"/>
      <c r="BA141" s="13"/>
    </row>
    <row r="142" spans="1:53" ht="13.5" thickBot="1">
      <c r="A142" s="42">
        <v>12</v>
      </c>
      <c r="B142" s="36" t="s">
        <v>356</v>
      </c>
      <c r="C142" s="21"/>
      <c r="D142" s="22"/>
      <c r="E142" s="21"/>
      <c r="F142" s="22"/>
      <c r="G142" s="7">
        <v>9</v>
      </c>
      <c r="H142" s="7">
        <v>18</v>
      </c>
      <c r="I142" s="7">
        <v>2586</v>
      </c>
      <c r="J142" s="29">
        <v>25</v>
      </c>
      <c r="K142" s="33">
        <v>43</v>
      </c>
      <c r="L142" s="48"/>
      <c r="AF142" s="64" t="s">
        <v>118</v>
      </c>
      <c r="AJ142" s="92"/>
      <c r="AO142" s="91" t="s">
        <v>632</v>
      </c>
      <c r="AQ142" s="91"/>
      <c r="AR142" s="91"/>
      <c r="AS142" s="91"/>
      <c r="AT142" s="91"/>
      <c r="AU142" s="91"/>
      <c r="BA142" s="13"/>
    </row>
    <row r="143" spans="1:47" ht="12.75">
      <c r="A143" s="42">
        <v>13</v>
      </c>
      <c r="B143" s="44" t="s">
        <v>344</v>
      </c>
      <c r="C143" s="17">
        <v>4285</v>
      </c>
      <c r="D143" s="18">
        <v>42</v>
      </c>
      <c r="E143" s="17"/>
      <c r="F143" s="18"/>
      <c r="G143" s="10"/>
      <c r="H143" s="10"/>
      <c r="I143" s="10"/>
      <c r="J143" s="27"/>
      <c r="K143" s="31">
        <v>42</v>
      </c>
      <c r="L143" s="48"/>
      <c r="AF143" s="91" t="s">
        <v>466</v>
      </c>
      <c r="AO143" s="91" t="s">
        <v>633</v>
      </c>
      <c r="AQ143" s="91"/>
      <c r="AR143" s="91"/>
      <c r="AS143" s="91"/>
      <c r="AT143" s="91"/>
      <c r="AU143" s="91"/>
    </row>
    <row r="144" spans="1:47" ht="12.75">
      <c r="A144" s="42">
        <v>14</v>
      </c>
      <c r="B144" s="36" t="s">
        <v>492</v>
      </c>
      <c r="C144" s="19"/>
      <c r="D144" s="20"/>
      <c r="E144" s="19"/>
      <c r="F144" s="20"/>
      <c r="G144" s="1">
        <v>11</v>
      </c>
      <c r="H144" s="1">
        <v>22</v>
      </c>
      <c r="I144" s="1">
        <v>2052</v>
      </c>
      <c r="J144" s="28">
        <v>20</v>
      </c>
      <c r="K144" s="32">
        <v>42</v>
      </c>
      <c r="L144" s="48"/>
      <c r="AF144" s="91" t="s">
        <v>467</v>
      </c>
      <c r="AO144" s="91" t="s">
        <v>442</v>
      </c>
      <c r="AP144" s="64"/>
      <c r="AQ144" s="91"/>
      <c r="AR144" s="91"/>
      <c r="AS144" s="91"/>
      <c r="AT144" s="91"/>
      <c r="AU144" s="91"/>
    </row>
    <row r="145" spans="1:47" ht="13.5" thickBot="1">
      <c r="A145" s="42">
        <v>15</v>
      </c>
      <c r="B145" s="37" t="s">
        <v>347</v>
      </c>
      <c r="C145" s="21"/>
      <c r="D145" s="22"/>
      <c r="E145" s="21">
        <v>34</v>
      </c>
      <c r="F145" s="22">
        <v>34</v>
      </c>
      <c r="G145" s="7"/>
      <c r="H145" s="7"/>
      <c r="I145" s="7"/>
      <c r="J145" s="29"/>
      <c r="K145" s="33">
        <v>34</v>
      </c>
      <c r="L145" s="48"/>
      <c r="AF145" s="91" t="s">
        <v>468</v>
      </c>
      <c r="AO145" s="91" t="s">
        <v>634</v>
      </c>
      <c r="AQ145" s="91"/>
      <c r="AR145" s="91"/>
      <c r="AS145" s="91"/>
      <c r="AT145" s="91"/>
      <c r="AU145" s="91"/>
    </row>
    <row r="146" spans="1:47" ht="12.75">
      <c r="A146" s="42">
        <v>16</v>
      </c>
      <c r="B146" s="44" t="s">
        <v>659</v>
      </c>
      <c r="C146" s="17">
        <v>3323</v>
      </c>
      <c r="D146" s="18">
        <v>33</v>
      </c>
      <c r="E146" s="17"/>
      <c r="F146" s="18"/>
      <c r="G146" s="10"/>
      <c r="H146" s="10"/>
      <c r="I146" s="10"/>
      <c r="J146" s="27"/>
      <c r="K146" s="31">
        <v>33</v>
      </c>
      <c r="L146" s="49"/>
      <c r="AF146" s="91" t="s">
        <v>469</v>
      </c>
      <c r="AO146" s="91" t="s">
        <v>635</v>
      </c>
      <c r="AQ146" s="91"/>
      <c r="AR146" s="91"/>
      <c r="AS146" s="91"/>
      <c r="AT146" s="91"/>
      <c r="AU146" s="91"/>
    </row>
    <row r="147" spans="1:47" ht="12.75">
      <c r="A147" s="42">
        <v>17</v>
      </c>
      <c r="B147" s="37" t="s">
        <v>345</v>
      </c>
      <c r="C147" s="19"/>
      <c r="D147" s="20"/>
      <c r="E147" s="19">
        <v>30</v>
      </c>
      <c r="F147" s="20">
        <v>30</v>
      </c>
      <c r="G147" s="1"/>
      <c r="H147" s="1"/>
      <c r="I147" s="1"/>
      <c r="J147" s="28"/>
      <c r="K147" s="32">
        <v>30</v>
      </c>
      <c r="L147" s="49"/>
      <c r="AF147" s="91" t="s">
        <v>470</v>
      </c>
      <c r="AO147" s="91" t="s">
        <v>636</v>
      </c>
      <c r="AQ147" s="91"/>
      <c r="AR147" s="91"/>
      <c r="AS147" s="91"/>
      <c r="AT147" s="91"/>
      <c r="AU147" s="91"/>
    </row>
    <row r="148" spans="1:47" ht="13.5" thickBot="1">
      <c r="A148" s="42">
        <v>18</v>
      </c>
      <c r="B148" s="37" t="s">
        <v>656</v>
      </c>
      <c r="C148" s="21"/>
      <c r="D148" s="22"/>
      <c r="E148" s="21">
        <v>29</v>
      </c>
      <c r="F148" s="22">
        <v>29</v>
      </c>
      <c r="G148" s="7"/>
      <c r="H148" s="7"/>
      <c r="I148" s="7"/>
      <c r="J148" s="29"/>
      <c r="K148" s="33">
        <v>29</v>
      </c>
      <c r="L148" s="49"/>
      <c r="AF148" s="91" t="s">
        <v>471</v>
      </c>
      <c r="AO148" s="91" t="s">
        <v>47</v>
      </c>
      <c r="AP148" s="124"/>
      <c r="AQ148" s="91"/>
      <c r="AR148" s="91"/>
      <c r="AS148" s="91"/>
      <c r="AT148" s="91"/>
      <c r="AU148" s="91"/>
    </row>
    <row r="149" spans="1:47" ht="12.75">
      <c r="A149" s="42"/>
      <c r="B149" s="58" t="s">
        <v>657</v>
      </c>
      <c r="C149" s="17"/>
      <c r="D149" s="18"/>
      <c r="E149" s="17">
        <v>29</v>
      </c>
      <c r="F149" s="18">
        <v>29</v>
      </c>
      <c r="G149" s="10"/>
      <c r="H149" s="10"/>
      <c r="I149" s="10"/>
      <c r="J149" s="27"/>
      <c r="K149" s="31">
        <v>29</v>
      </c>
      <c r="L149" s="11"/>
      <c r="AF149" s="91" t="s">
        <v>472</v>
      </c>
      <c r="AO149" s="91" t="s">
        <v>637</v>
      </c>
      <c r="AP149" s="124"/>
      <c r="AQ149" s="124"/>
      <c r="AR149" s="124"/>
      <c r="AS149" s="124"/>
      <c r="AT149" s="91"/>
      <c r="AU149" s="91"/>
    </row>
    <row r="150" spans="1:47" ht="12.75">
      <c r="A150" s="42"/>
      <c r="B150" s="15" t="s">
        <v>350</v>
      </c>
      <c r="C150" s="19">
        <v>2650</v>
      </c>
      <c r="D150" s="20">
        <v>26</v>
      </c>
      <c r="E150" s="19"/>
      <c r="F150" s="20"/>
      <c r="G150" s="1"/>
      <c r="H150" s="1"/>
      <c r="I150" s="1"/>
      <c r="J150" s="28"/>
      <c r="K150" s="32">
        <v>26</v>
      </c>
      <c r="L150" s="11"/>
      <c r="AF150" s="91" t="s">
        <v>473</v>
      </c>
      <c r="AO150" s="91" t="s">
        <v>638</v>
      </c>
      <c r="AQ150" s="91"/>
      <c r="AR150" s="91"/>
      <c r="AS150" s="9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>
        <v>0</v>
      </c>
      <c r="G151" s="7"/>
      <c r="H151" s="7"/>
      <c r="I151" s="7"/>
      <c r="J151" s="29"/>
      <c r="K151" s="33">
        <v>0</v>
      </c>
      <c r="L151" s="12"/>
      <c r="AF151" s="91" t="s">
        <v>474</v>
      </c>
      <c r="AO151" s="91" t="s">
        <v>639</v>
      </c>
      <c r="AQ151" s="91"/>
      <c r="AR151" s="91"/>
      <c r="AS151" s="91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F152" s="91" t="s">
        <v>475</v>
      </c>
      <c r="AO152" s="91" t="s">
        <v>640</v>
      </c>
      <c r="AQ152" s="91"/>
      <c r="AR152" s="91"/>
      <c r="AS152" s="91"/>
      <c r="AT152" s="91"/>
      <c r="AU152" s="91"/>
    </row>
    <row r="153" spans="15:47" ht="12.75">
      <c r="O153" s="88"/>
      <c r="AF153" s="91" t="s">
        <v>476</v>
      </c>
      <c r="AO153" s="91" t="s">
        <v>641</v>
      </c>
      <c r="AQ153" s="91"/>
      <c r="AR153" s="91"/>
      <c r="AS153" s="91"/>
      <c r="AT153" s="91"/>
      <c r="AU153" s="91"/>
    </row>
    <row r="154" spans="15:47" ht="12.75">
      <c r="O154" s="88"/>
      <c r="AF154" s="124" t="s">
        <v>237</v>
      </c>
      <c r="AO154" s="91" t="s">
        <v>167</v>
      </c>
      <c r="AQ154" s="91"/>
      <c r="AR154" s="91"/>
      <c r="AS154" s="91"/>
      <c r="AT154" s="91"/>
      <c r="AU154" s="91"/>
    </row>
    <row r="155" spans="15:47" ht="12.75">
      <c r="O155" s="88"/>
      <c r="AF155" s="91" t="s">
        <v>477</v>
      </c>
      <c r="AO155" s="91" t="s">
        <v>642</v>
      </c>
      <c r="AQ155" s="91"/>
      <c r="AR155" s="91"/>
      <c r="AS155" s="91"/>
      <c r="AT155" s="91"/>
      <c r="AU155" s="91"/>
    </row>
    <row r="156" spans="32:47" ht="12.75">
      <c r="AF156" s="91" t="s">
        <v>478</v>
      </c>
      <c r="AO156" s="91" t="s">
        <v>643</v>
      </c>
      <c r="AQ156" s="91"/>
      <c r="AR156" s="91"/>
      <c r="AS156" s="91"/>
      <c r="AT156" s="91"/>
      <c r="AU156" s="91"/>
    </row>
    <row r="157" spans="32:47" ht="24" customHeight="1">
      <c r="AF157" s="91" t="s">
        <v>479</v>
      </c>
      <c r="AO157" s="91" t="s">
        <v>644</v>
      </c>
      <c r="AQ157" s="91"/>
      <c r="AR157" s="91"/>
      <c r="AS157" s="91"/>
      <c r="AT157" s="91"/>
      <c r="AU157" s="91"/>
    </row>
    <row r="158" spans="32:47" ht="13.5" customHeight="1">
      <c r="AF158" s="91" t="s">
        <v>480</v>
      </c>
      <c r="AO158" s="91" t="s">
        <v>645</v>
      </c>
      <c r="AQ158" s="91"/>
      <c r="AR158" s="91"/>
      <c r="AS158" s="91"/>
      <c r="AT158" s="91"/>
      <c r="AU158" s="91"/>
    </row>
    <row r="159" spans="32:47" ht="12.75">
      <c r="AF159" s="91" t="s">
        <v>94</v>
      </c>
      <c r="AO159" s="91" t="s">
        <v>646</v>
      </c>
      <c r="AQ159" s="91"/>
      <c r="AR159" s="91"/>
      <c r="AS159" s="91"/>
      <c r="AT159" s="91"/>
      <c r="AU159" s="91"/>
    </row>
    <row r="160" spans="32:47" ht="12.75">
      <c r="AF160" s="91" t="s">
        <v>481</v>
      </c>
      <c r="AO160" s="91" t="s">
        <v>647</v>
      </c>
      <c r="AQ160" s="91"/>
      <c r="AR160" s="91"/>
      <c r="AS160" s="91"/>
      <c r="AT160" s="91"/>
      <c r="AU160" s="91"/>
    </row>
    <row r="161" spans="32:47" ht="12.75">
      <c r="AF161" s="91" t="s">
        <v>482</v>
      </c>
      <c r="AO161" s="91" t="s">
        <v>648</v>
      </c>
      <c r="AQ161" s="91"/>
      <c r="AR161" s="91"/>
      <c r="AS161" s="91"/>
      <c r="AT161" s="91"/>
      <c r="AU161" s="91"/>
    </row>
    <row r="162" spans="32:47" ht="12.75">
      <c r="AF162" s="91" t="s">
        <v>483</v>
      </c>
      <c r="AO162" s="91" t="s">
        <v>649</v>
      </c>
      <c r="AQ162" s="91"/>
      <c r="AR162" s="91"/>
      <c r="AS162" s="91"/>
      <c r="AT162" s="91"/>
      <c r="AU162" s="91"/>
    </row>
    <row r="163" spans="32:47" ht="12.75">
      <c r="AF163" s="91" t="s">
        <v>484</v>
      </c>
      <c r="AO163" s="91" t="s">
        <v>650</v>
      </c>
      <c r="AQ163" s="91"/>
      <c r="AR163" s="91"/>
      <c r="AS163" s="91"/>
      <c r="AT163" s="91"/>
      <c r="AU163" s="91"/>
    </row>
    <row r="164" spans="32:47" ht="12.75">
      <c r="AF164" s="124" t="s">
        <v>485</v>
      </c>
      <c r="AO164" s="91" t="s">
        <v>128</v>
      </c>
      <c r="AQ164" s="91"/>
      <c r="AR164" s="91"/>
      <c r="AS164" s="91"/>
      <c r="AT164" s="91"/>
      <c r="AU164" s="91"/>
    </row>
    <row r="165" spans="32:47" ht="12.75">
      <c r="AF165" s="91" t="s">
        <v>486</v>
      </c>
      <c r="AO165" s="91" t="s">
        <v>651</v>
      </c>
      <c r="AQ165" s="91"/>
      <c r="AR165" s="91"/>
      <c r="AS165" s="91"/>
      <c r="AT165" s="91"/>
      <c r="AU165" s="91"/>
    </row>
    <row r="166" spans="32:47" ht="12.75">
      <c r="AF166" s="91" t="s">
        <v>487</v>
      </c>
      <c r="AO166" s="91" t="s">
        <v>652</v>
      </c>
      <c r="AQ166" s="91"/>
      <c r="AR166" s="91"/>
      <c r="AS166" s="91"/>
      <c r="AT166" s="91"/>
      <c r="AU166" s="91"/>
    </row>
    <row r="167" spans="32:47" ht="12.75">
      <c r="AF167" s="91" t="s">
        <v>488</v>
      </c>
      <c r="AO167" s="91" t="s">
        <v>653</v>
      </c>
      <c r="AQ167" s="91"/>
      <c r="AR167" s="91"/>
      <c r="AS167" s="91"/>
      <c r="AT167" s="91"/>
      <c r="AU167" s="91"/>
    </row>
    <row r="168" spans="32:47" ht="12.75">
      <c r="AF168" s="124" t="s">
        <v>489</v>
      </c>
      <c r="AG168" s="124"/>
      <c r="AH168" s="124"/>
      <c r="AI168" s="124"/>
      <c r="AO168" s="91" t="s">
        <v>654</v>
      </c>
      <c r="AQ168" s="91"/>
      <c r="AR168" s="91"/>
      <c r="AS168" s="91"/>
      <c r="AT168" s="91"/>
      <c r="AU168" s="91"/>
    </row>
    <row r="169" spans="32:47" ht="12.75">
      <c r="AF169" s="91" t="s">
        <v>8</v>
      </c>
      <c r="AO169" s="91" t="s">
        <v>8</v>
      </c>
      <c r="AQ169" s="91"/>
      <c r="AR169" s="91"/>
      <c r="AS169" s="91"/>
      <c r="AT169" s="91"/>
      <c r="AU169" s="91"/>
    </row>
    <row r="170" spans="32:47" ht="12.75">
      <c r="AF170" s="91" t="s">
        <v>490</v>
      </c>
      <c r="AO170" s="91" t="s">
        <v>655</v>
      </c>
      <c r="AQ170" s="91"/>
      <c r="AR170" s="91"/>
      <c r="AS170" s="91"/>
      <c r="AT170" s="91"/>
      <c r="AU170" s="91"/>
    </row>
  </sheetData>
  <sheetProtection/>
  <mergeCells count="34">
    <mergeCell ref="A129:A130"/>
    <mergeCell ref="B129:B130"/>
    <mergeCell ref="C129:K129"/>
    <mergeCell ref="R29:U29"/>
    <mergeCell ref="R30:U30"/>
    <mergeCell ref="R31:U31"/>
    <mergeCell ref="R35:U35"/>
    <mergeCell ref="A106:A107"/>
    <mergeCell ref="B106:B107"/>
    <mergeCell ref="C106:K106"/>
    <mergeCell ref="AD83:AD84"/>
    <mergeCell ref="W100:X100"/>
    <mergeCell ref="W101:X101"/>
    <mergeCell ref="W102:X102"/>
    <mergeCell ref="L106:L107"/>
    <mergeCell ref="L129:L130"/>
    <mergeCell ref="A83:A84"/>
    <mergeCell ref="R32:U32"/>
    <mergeCell ref="R33:U33"/>
    <mergeCell ref="R34:U34"/>
    <mergeCell ref="B83:B84"/>
    <mergeCell ref="C83:K83"/>
    <mergeCell ref="L83:L84"/>
    <mergeCell ref="R36:U36"/>
    <mergeCell ref="A1:AE1"/>
    <mergeCell ref="A42:A43"/>
    <mergeCell ref="B42:B43"/>
    <mergeCell ref="C42:K42"/>
    <mergeCell ref="L42:T42"/>
    <mergeCell ref="U42:AC42"/>
    <mergeCell ref="AD42:AD43"/>
    <mergeCell ref="R26:U26"/>
    <mergeCell ref="R27:U27"/>
    <mergeCell ref="R28:U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73"/>
  <sheetViews>
    <sheetView tabSelected="1" zoomScalePageLayoutView="0" workbookViewId="0" topLeftCell="A17">
      <selection activeCell="J32" sqref="J32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7.421875" style="91" customWidth="1" outlineLevel="1"/>
    <col min="33" max="33" width="49.140625" style="91" customWidth="1" outlineLevel="1"/>
    <col min="34" max="34" width="3.57421875" style="91" customWidth="1"/>
    <col min="35" max="35" width="3.140625" style="91" customWidth="1"/>
    <col min="36" max="36" width="29.8515625" style="91" customWidth="1" outlineLevel="1"/>
    <col min="37" max="37" width="37.0039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274" t="s">
        <v>680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682</v>
      </c>
      <c r="I2" s="91"/>
      <c r="AZ2" s="92"/>
    </row>
    <row r="3" spans="1:52" ht="12.75">
      <c r="A3" s="2" t="s">
        <v>340</v>
      </c>
      <c r="H3" s="214" t="s">
        <v>683</v>
      </c>
      <c r="I3" s="91"/>
      <c r="U3" s="109"/>
      <c r="AZ3" s="92"/>
    </row>
    <row r="4" spans="1:52" ht="12.75">
      <c r="A4" s="2" t="s">
        <v>61</v>
      </c>
      <c r="H4" s="217" t="s">
        <v>684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75" t="s">
        <v>670</v>
      </c>
      <c r="I7" s="276" t="s">
        <v>34</v>
      </c>
      <c r="J7" s="236" t="s">
        <v>671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54</v>
      </c>
      <c r="I8" s="241" t="s">
        <v>34</v>
      </c>
      <c r="J8" s="239" t="s">
        <v>55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685</v>
      </c>
      <c r="I9" s="238" t="s">
        <v>34</v>
      </c>
      <c r="J9" s="239" t="s">
        <v>686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/>
      <c r="I11" s="241"/>
      <c r="J11" s="239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363</v>
      </c>
      <c r="C27" s="221"/>
      <c r="D27" s="242">
        <v>12</v>
      </c>
      <c r="E27" s="244">
        <v>8</v>
      </c>
      <c r="F27" s="245">
        <v>6</v>
      </c>
      <c r="G27" s="224">
        <v>32</v>
      </c>
      <c r="H27" s="246">
        <v>36</v>
      </c>
      <c r="I27" s="249">
        <v>26</v>
      </c>
      <c r="J27" s="175"/>
      <c r="K27" s="150"/>
      <c r="L27" s="150"/>
      <c r="M27" s="150"/>
      <c r="N27" s="152"/>
      <c r="O27" s="221"/>
      <c r="P27" s="194">
        <f>G27+H27+I27+J27+K27+L27+M27+N27+O27</f>
        <v>94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365</v>
      </c>
      <c r="C28" s="221"/>
      <c r="D28" s="242">
        <v>10</v>
      </c>
      <c r="E28" s="244">
        <v>5</v>
      </c>
      <c r="F28" s="245">
        <v>12</v>
      </c>
      <c r="G28" s="224">
        <v>34</v>
      </c>
      <c r="H28" s="246">
        <v>28</v>
      </c>
      <c r="I28" s="249">
        <v>27</v>
      </c>
      <c r="J28" s="175"/>
      <c r="K28" s="150"/>
      <c r="L28" s="150"/>
      <c r="M28" s="150"/>
      <c r="N28" s="152"/>
      <c r="O28" s="221"/>
      <c r="P28" s="195">
        <f>G28+H28+I28+J28+K28+L28+M28+N28+O28</f>
        <v>89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51" t="s">
        <v>677</v>
      </c>
      <c r="C29" s="180"/>
      <c r="D29" s="242">
        <v>6</v>
      </c>
      <c r="E29" s="244">
        <v>3</v>
      </c>
      <c r="F29" s="245">
        <v>10</v>
      </c>
      <c r="G29" s="224">
        <v>18</v>
      </c>
      <c r="H29" s="246">
        <v>22</v>
      </c>
      <c r="I29" s="249">
        <v>19</v>
      </c>
      <c r="J29" s="175"/>
      <c r="K29" s="150"/>
      <c r="L29" s="150"/>
      <c r="M29" s="150"/>
      <c r="N29" s="152"/>
      <c r="O29" s="221"/>
      <c r="P29" s="195">
        <f>G29+H29+I29+J29+K29+L29+M29+N29+O29</f>
        <v>59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>
        <v>5</v>
      </c>
      <c r="E30" s="244">
        <v>12</v>
      </c>
      <c r="F30" s="245">
        <v>4</v>
      </c>
      <c r="G30" s="224">
        <v>19</v>
      </c>
      <c r="H30" s="246">
        <v>18</v>
      </c>
      <c r="I30" s="249">
        <v>21</v>
      </c>
      <c r="J30" s="175"/>
      <c r="K30" s="150"/>
      <c r="L30" s="150"/>
      <c r="M30" s="150"/>
      <c r="N30" s="152"/>
      <c r="O30" s="221"/>
      <c r="P30" s="195">
        <f>G30+H30+I30+J30+K30+L30+M30+N30+O30</f>
        <v>58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147" t="s">
        <v>689</v>
      </c>
      <c r="C31" s="181"/>
      <c r="D31" s="242">
        <v>8</v>
      </c>
      <c r="E31" s="244">
        <v>4</v>
      </c>
      <c r="F31" s="245">
        <v>8</v>
      </c>
      <c r="G31" s="224">
        <v>18</v>
      </c>
      <c r="H31" s="246">
        <v>14</v>
      </c>
      <c r="I31" s="249">
        <v>20</v>
      </c>
      <c r="J31" s="175"/>
      <c r="K31" s="150"/>
      <c r="L31" s="150"/>
      <c r="M31" s="150"/>
      <c r="N31" s="152"/>
      <c r="O31" s="221"/>
      <c r="P31" s="195">
        <f>G31+H31+I31+J31+K31+L31+M31+N31+O31</f>
        <v>52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252" t="s">
        <v>366</v>
      </c>
      <c r="C32" s="221"/>
      <c r="D32" s="242">
        <v>4</v>
      </c>
      <c r="E32" s="244">
        <v>10</v>
      </c>
      <c r="F32" s="245">
        <v>5</v>
      </c>
      <c r="G32" s="224">
        <v>20</v>
      </c>
      <c r="H32" s="246">
        <v>12</v>
      </c>
      <c r="I32" s="249">
        <v>19</v>
      </c>
      <c r="J32" s="175"/>
      <c r="K32" s="150"/>
      <c r="L32" s="150"/>
      <c r="M32" s="150"/>
      <c r="N32" s="152"/>
      <c r="O32" s="221"/>
      <c r="P32" s="195">
        <f>G32+H32+I32+J32+K32+L32+M32+N32+O32</f>
        <v>51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252" t="s">
        <v>367</v>
      </c>
      <c r="C33" s="221"/>
      <c r="D33" s="242">
        <v>3</v>
      </c>
      <c r="E33" s="244">
        <v>6</v>
      </c>
      <c r="F33" s="245">
        <v>3</v>
      </c>
      <c r="G33" s="224">
        <v>18</v>
      </c>
      <c r="H33" s="246">
        <v>14</v>
      </c>
      <c r="I33" s="249">
        <v>12</v>
      </c>
      <c r="J33" s="175"/>
      <c r="K33" s="150"/>
      <c r="L33" s="150"/>
      <c r="M33" s="150"/>
      <c r="N33" s="152"/>
      <c r="O33" s="221"/>
      <c r="P33" s="195">
        <f>G33+H33+I33+J33+K33+L33+M33+N33+O33</f>
        <v>44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v>0</v>
      </c>
      <c r="J34" s="175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spans="33:52" ht="13.5" customHeight="1">
      <c r="AG37" s="124" t="s">
        <v>956</v>
      </c>
      <c r="AJ37" s="124" t="s">
        <v>954</v>
      </c>
      <c r="AZ37" s="92"/>
    </row>
    <row r="38" spans="2:52" ht="13.5" customHeight="1">
      <c r="B38" s="89"/>
      <c r="AN38" s="124" t="s">
        <v>955</v>
      </c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F42" s="91" t="s">
        <v>692</v>
      </c>
      <c r="AJ42" s="91" t="s">
        <v>761</v>
      </c>
      <c r="AN42" s="91" t="s">
        <v>848</v>
      </c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F43" s="91" t="s">
        <v>17</v>
      </c>
      <c r="AJ43" s="91" t="s">
        <v>17</v>
      </c>
      <c r="AN43" s="91" t="s">
        <v>17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2021</v>
      </c>
      <c r="D44" s="41">
        <v>20</v>
      </c>
      <c r="E44" s="17"/>
      <c r="F44" s="18"/>
      <c r="G44" s="10"/>
      <c r="H44" s="10"/>
      <c r="I44" s="10"/>
      <c r="J44" s="27"/>
      <c r="K44" s="31">
        <f>D44</f>
        <v>20</v>
      </c>
      <c r="L44" s="40">
        <v>3655</v>
      </c>
      <c r="M44" s="41">
        <v>36</v>
      </c>
      <c r="N44" s="17"/>
      <c r="O44" s="18"/>
      <c r="P44" s="10"/>
      <c r="Q44" s="10"/>
      <c r="R44" s="10"/>
      <c r="S44" s="27"/>
      <c r="T44" s="31">
        <f>M44</f>
        <v>36</v>
      </c>
      <c r="U44" s="40">
        <v>8308</v>
      </c>
      <c r="V44" s="41">
        <v>83</v>
      </c>
      <c r="W44" s="17"/>
      <c r="X44" s="18"/>
      <c r="Y44" s="10"/>
      <c r="Z44" s="10"/>
      <c r="AA44" s="10"/>
      <c r="AB44" s="27"/>
      <c r="AC44" s="31">
        <f>V44</f>
        <v>83</v>
      </c>
      <c r="AD44" s="5">
        <f>K44+T44+AC44</f>
        <v>139</v>
      </c>
      <c r="AF44" s="91" t="s">
        <v>693</v>
      </c>
      <c r="AJ44" s="91" t="s">
        <v>762</v>
      </c>
      <c r="AN44" s="91" t="s">
        <v>849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4</v>
      </c>
      <c r="H45" s="38">
        <f>G45*2</f>
        <v>8</v>
      </c>
      <c r="I45" s="38">
        <v>1715</v>
      </c>
      <c r="J45" s="39">
        <v>17</v>
      </c>
      <c r="K45" s="32">
        <f>H45+J45</f>
        <v>25</v>
      </c>
      <c r="L45" s="19"/>
      <c r="M45" s="20"/>
      <c r="N45" s="19"/>
      <c r="O45" s="20"/>
      <c r="P45" s="38">
        <v>3</v>
      </c>
      <c r="Q45" s="38">
        <f>P45*2</f>
        <v>6</v>
      </c>
      <c r="R45" s="38">
        <f>25+62</f>
        <v>87</v>
      </c>
      <c r="S45" s="111">
        <v>0</v>
      </c>
      <c r="T45" s="32">
        <f>Q45+S45</f>
        <v>6</v>
      </c>
      <c r="U45" s="19"/>
      <c r="V45" s="20"/>
      <c r="W45" s="19"/>
      <c r="X45" s="20"/>
      <c r="Y45" s="38">
        <v>13</v>
      </c>
      <c r="Z45" s="38">
        <f>Y45*2</f>
        <v>26</v>
      </c>
      <c r="AA45" s="38">
        <v>518</v>
      </c>
      <c r="AB45" s="39">
        <v>5</v>
      </c>
      <c r="AC45" s="32">
        <f>Z45+AB45</f>
        <v>31</v>
      </c>
      <c r="AD45" s="3">
        <f>K45+T45+AC45</f>
        <v>62</v>
      </c>
      <c r="AF45" s="124" t="s">
        <v>694</v>
      </c>
      <c r="AJ45" s="91" t="s">
        <v>763</v>
      </c>
      <c r="AN45" s="91" t="s">
        <v>850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3</v>
      </c>
      <c r="F46" s="61">
        <f>E46</f>
        <v>3</v>
      </c>
      <c r="G46" s="7"/>
      <c r="H46" s="7"/>
      <c r="I46" s="7"/>
      <c r="J46" s="29"/>
      <c r="K46" s="33">
        <f>F46</f>
        <v>3</v>
      </c>
      <c r="L46" s="21"/>
      <c r="M46" s="22"/>
      <c r="N46" s="60">
        <v>30</v>
      </c>
      <c r="O46" s="61">
        <f>N46</f>
        <v>30</v>
      </c>
      <c r="P46" s="7"/>
      <c r="Q46" s="7"/>
      <c r="R46" s="7"/>
      <c r="S46" s="29"/>
      <c r="T46" s="33">
        <f>O46</f>
        <v>30</v>
      </c>
      <c r="U46" s="21"/>
      <c r="V46" s="22"/>
      <c r="W46" s="60">
        <v>58</v>
      </c>
      <c r="X46" s="61">
        <f>W46</f>
        <v>58</v>
      </c>
      <c r="Y46" s="7"/>
      <c r="Z46" s="7"/>
      <c r="AA46" s="7"/>
      <c r="AB46" s="29"/>
      <c r="AC46" s="33">
        <f>X46</f>
        <v>58</v>
      </c>
      <c r="AD46" s="4">
        <f>K46+T46+AC46</f>
        <v>91</v>
      </c>
      <c r="AF46" s="124" t="s">
        <v>695</v>
      </c>
      <c r="AJ46" s="91" t="s">
        <v>764</v>
      </c>
      <c r="AN46" s="64" t="s">
        <v>851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6424</v>
      </c>
      <c r="D47" s="41">
        <v>64</v>
      </c>
      <c r="E47" s="17"/>
      <c r="F47" s="18"/>
      <c r="G47" s="10"/>
      <c r="H47" s="10"/>
      <c r="I47" s="10"/>
      <c r="J47" s="27"/>
      <c r="K47" s="31">
        <f>D47</f>
        <v>64</v>
      </c>
      <c r="L47" s="40">
        <v>3894</v>
      </c>
      <c r="M47" s="41">
        <v>38</v>
      </c>
      <c r="N47" s="17"/>
      <c r="O47" s="18"/>
      <c r="P47" s="10"/>
      <c r="Q47" s="10"/>
      <c r="R47" s="10"/>
      <c r="S47" s="27"/>
      <c r="T47" s="31">
        <f>M47</f>
        <v>38</v>
      </c>
      <c r="U47" s="40">
        <v>5640</v>
      </c>
      <c r="V47" s="41">
        <v>56</v>
      </c>
      <c r="W47" s="17"/>
      <c r="X47" s="18"/>
      <c r="Y47" s="10"/>
      <c r="Z47" s="10"/>
      <c r="AA47" s="10"/>
      <c r="AB47" s="27"/>
      <c r="AC47" s="31">
        <f>V47</f>
        <v>56</v>
      </c>
      <c r="AD47" s="5">
        <f aca="true" t="shared" si="0" ref="AD47:AD64">K47+T47+AC47</f>
        <v>158</v>
      </c>
      <c r="AF47" s="91" t="s">
        <v>696</v>
      </c>
      <c r="AJ47" s="91" t="s">
        <v>765</v>
      </c>
      <c r="AN47" s="91" t="s">
        <v>852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0</v>
      </c>
      <c r="H48" s="38">
        <f>G48*2</f>
        <v>0</v>
      </c>
      <c r="I48" s="38">
        <v>0</v>
      </c>
      <c r="J48" s="39">
        <v>0</v>
      </c>
      <c r="K48" s="32">
        <f>H48+J48</f>
        <v>0</v>
      </c>
      <c r="L48" s="19"/>
      <c r="M48" s="20"/>
      <c r="N48" s="19"/>
      <c r="O48" s="20"/>
      <c r="P48" s="38">
        <v>8</v>
      </c>
      <c r="Q48" s="38">
        <f>P48*2</f>
        <v>16</v>
      </c>
      <c r="R48" s="38">
        <v>338</v>
      </c>
      <c r="S48" s="39">
        <v>3</v>
      </c>
      <c r="T48" s="32">
        <f>Q48+S48</f>
        <v>19</v>
      </c>
      <c r="U48" s="19"/>
      <c r="V48" s="20"/>
      <c r="W48" s="19"/>
      <c r="X48" s="20"/>
      <c r="Y48" s="38">
        <v>3</v>
      </c>
      <c r="Z48" s="38">
        <f>Y48*2</f>
        <v>6</v>
      </c>
      <c r="AA48" s="38">
        <v>173</v>
      </c>
      <c r="AB48" s="39">
        <v>1</v>
      </c>
      <c r="AC48" s="32">
        <f>Z48+AB48</f>
        <v>7</v>
      </c>
      <c r="AD48" s="3">
        <f t="shared" si="0"/>
        <v>26</v>
      </c>
      <c r="AF48" s="91" t="s">
        <v>697</v>
      </c>
      <c r="AJ48" s="91" t="s">
        <v>766</v>
      </c>
      <c r="AN48" s="91" t="s">
        <v>853</v>
      </c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14</v>
      </c>
      <c r="F49" s="61">
        <f>E49</f>
        <v>14</v>
      </c>
      <c r="G49" s="7"/>
      <c r="H49" s="7"/>
      <c r="I49" s="7"/>
      <c r="J49" s="29"/>
      <c r="K49" s="33">
        <f>F49</f>
        <v>14</v>
      </c>
      <c r="L49" s="21"/>
      <c r="M49" s="22"/>
      <c r="N49" s="60">
        <v>27</v>
      </c>
      <c r="O49" s="61">
        <f>N49</f>
        <v>27</v>
      </c>
      <c r="P49" s="7"/>
      <c r="Q49" s="7"/>
      <c r="R49" s="7"/>
      <c r="S49" s="29"/>
      <c r="T49" s="33">
        <f>O49</f>
        <v>27</v>
      </c>
      <c r="U49" s="21"/>
      <c r="V49" s="22"/>
      <c r="W49" s="60">
        <v>49</v>
      </c>
      <c r="X49" s="61">
        <f>W49</f>
        <v>49</v>
      </c>
      <c r="Y49" s="7"/>
      <c r="Z49" s="7"/>
      <c r="AA49" s="7"/>
      <c r="AB49" s="29"/>
      <c r="AC49" s="33">
        <f>X49</f>
        <v>49</v>
      </c>
      <c r="AD49" s="4">
        <f t="shared" si="0"/>
        <v>90</v>
      </c>
      <c r="AF49" s="91" t="s">
        <v>698</v>
      </c>
      <c r="AJ49" s="124" t="s">
        <v>767</v>
      </c>
      <c r="AN49" s="64" t="s">
        <v>854</v>
      </c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2320</v>
      </c>
      <c r="D50" s="41">
        <v>23</v>
      </c>
      <c r="E50" s="17"/>
      <c r="F50" s="18"/>
      <c r="G50" s="10"/>
      <c r="H50" s="10"/>
      <c r="I50" s="10"/>
      <c r="J50" s="27"/>
      <c r="K50" s="31">
        <f>D50</f>
        <v>23</v>
      </c>
      <c r="L50" s="40">
        <v>6238</v>
      </c>
      <c r="M50" s="41">
        <v>62</v>
      </c>
      <c r="N50" s="17"/>
      <c r="O50" s="18"/>
      <c r="P50" s="10"/>
      <c r="Q50" s="10"/>
      <c r="R50" s="10"/>
      <c r="S50" s="27"/>
      <c r="T50" s="31">
        <f>M50</f>
        <v>62</v>
      </c>
      <c r="U50" s="40">
        <v>4197</v>
      </c>
      <c r="V50" s="41">
        <v>41</v>
      </c>
      <c r="W50" s="17"/>
      <c r="X50" s="18"/>
      <c r="Y50" s="10"/>
      <c r="Z50" s="10"/>
      <c r="AA50" s="10"/>
      <c r="AB50" s="27"/>
      <c r="AC50" s="31">
        <f>V50</f>
        <v>41</v>
      </c>
      <c r="AD50" s="5">
        <f t="shared" si="0"/>
        <v>126</v>
      </c>
      <c r="AF50" s="124" t="s">
        <v>699</v>
      </c>
      <c r="AJ50" s="64" t="s">
        <v>768</v>
      </c>
      <c r="AN50" s="124" t="s">
        <v>855</v>
      </c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>
        <v>0</v>
      </c>
      <c r="H51" s="38">
        <f>G51*2</f>
        <v>0</v>
      </c>
      <c r="I51" s="38">
        <v>0</v>
      </c>
      <c r="J51" s="39">
        <v>0</v>
      </c>
      <c r="K51" s="32">
        <f>H51+J51</f>
        <v>0</v>
      </c>
      <c r="L51" s="19"/>
      <c r="M51" s="20"/>
      <c r="N51" s="19"/>
      <c r="O51" s="20"/>
      <c r="P51" s="38">
        <v>0</v>
      </c>
      <c r="Q51" s="38">
        <f>P51*2</f>
        <v>0</v>
      </c>
      <c r="R51" s="38">
        <v>0</v>
      </c>
      <c r="S51" s="39">
        <v>0</v>
      </c>
      <c r="T51" s="32">
        <f>Q51+S51</f>
        <v>0</v>
      </c>
      <c r="U51" s="19"/>
      <c r="V51" s="20"/>
      <c r="W51" s="19"/>
      <c r="X51" s="20"/>
      <c r="Y51" s="38">
        <v>0</v>
      </c>
      <c r="Z51" s="38">
        <f>Y51*2</f>
        <v>0</v>
      </c>
      <c r="AA51" s="38">
        <v>0</v>
      </c>
      <c r="AB51" s="39">
        <v>0</v>
      </c>
      <c r="AC51" s="32">
        <f>Z51+AB51</f>
        <v>0</v>
      </c>
      <c r="AD51" s="3">
        <f t="shared" si="0"/>
        <v>0</v>
      </c>
      <c r="AF51" s="64" t="s">
        <v>700</v>
      </c>
      <c r="AJ51" s="64" t="s">
        <v>769</v>
      </c>
      <c r="AN51" s="64" t="s">
        <v>856</v>
      </c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>
        <v>0</v>
      </c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>
        <v>26</v>
      </c>
      <c r="O52" s="61">
        <f>N52</f>
        <v>26</v>
      </c>
      <c r="P52" s="7"/>
      <c r="Q52" s="7"/>
      <c r="R52" s="7"/>
      <c r="S52" s="29"/>
      <c r="T52" s="33">
        <f>O52</f>
        <v>26</v>
      </c>
      <c r="U52" s="21"/>
      <c r="V52" s="22"/>
      <c r="W52" s="60">
        <v>58</v>
      </c>
      <c r="X52" s="61">
        <f>W52</f>
        <v>58</v>
      </c>
      <c r="Y52" s="7"/>
      <c r="Z52" s="7"/>
      <c r="AA52" s="7"/>
      <c r="AB52" s="29"/>
      <c r="AC52" s="33">
        <f>X52</f>
        <v>58</v>
      </c>
      <c r="AD52" s="4">
        <f t="shared" si="0"/>
        <v>84</v>
      </c>
      <c r="AF52" s="91" t="s">
        <v>701</v>
      </c>
      <c r="AJ52" s="91" t="s">
        <v>770</v>
      </c>
      <c r="AN52" s="64" t="s">
        <v>857</v>
      </c>
      <c r="AT52" s="91"/>
      <c r="AU52" s="91"/>
      <c r="AZ52" s="92"/>
    </row>
    <row r="53" spans="1:52" ht="12.75">
      <c r="A53" s="42">
        <v>10</v>
      </c>
      <c r="B53" s="44" t="s">
        <v>351</v>
      </c>
      <c r="C53" s="40">
        <v>1414</v>
      </c>
      <c r="D53" s="41">
        <v>14</v>
      </c>
      <c r="E53" s="17"/>
      <c r="F53" s="18"/>
      <c r="G53" s="10"/>
      <c r="H53" s="10"/>
      <c r="I53" s="10"/>
      <c r="J53" s="27"/>
      <c r="K53" s="31">
        <f>D53</f>
        <v>14</v>
      </c>
      <c r="L53" s="40">
        <v>3599</v>
      </c>
      <c r="M53" s="41">
        <v>35</v>
      </c>
      <c r="N53" s="17"/>
      <c r="O53" s="18"/>
      <c r="P53" s="10"/>
      <c r="Q53" s="10"/>
      <c r="R53" s="10"/>
      <c r="S53" s="27"/>
      <c r="T53" s="31">
        <f>M53</f>
        <v>35</v>
      </c>
      <c r="U53" s="40">
        <v>2965</v>
      </c>
      <c r="V53" s="41">
        <v>29</v>
      </c>
      <c r="W53" s="17"/>
      <c r="X53" s="18"/>
      <c r="Y53" s="10"/>
      <c r="Z53" s="10"/>
      <c r="AA53" s="10"/>
      <c r="AB53" s="27"/>
      <c r="AC53" s="31">
        <f>V53</f>
        <v>29</v>
      </c>
      <c r="AD53" s="5">
        <f t="shared" si="0"/>
        <v>78</v>
      </c>
      <c r="AF53" s="91" t="s">
        <v>702</v>
      </c>
      <c r="AJ53" s="64" t="s">
        <v>771</v>
      </c>
      <c r="AN53" s="64" t="s">
        <v>858</v>
      </c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>
        <v>4</v>
      </c>
      <c r="H54" s="38">
        <f>G54*2</f>
        <v>8</v>
      </c>
      <c r="I54" s="38">
        <v>1393</v>
      </c>
      <c r="J54" s="39">
        <v>13</v>
      </c>
      <c r="K54" s="32">
        <f>H54+J54</f>
        <v>21</v>
      </c>
      <c r="L54" s="19"/>
      <c r="M54" s="20"/>
      <c r="N54" s="19"/>
      <c r="O54" s="20"/>
      <c r="P54" s="38">
        <v>24</v>
      </c>
      <c r="Q54" s="38">
        <f>P54*2</f>
        <v>48</v>
      </c>
      <c r="R54" s="38">
        <f>576+253</f>
        <v>829</v>
      </c>
      <c r="S54" s="39">
        <v>8</v>
      </c>
      <c r="T54" s="32">
        <f>Q54+S54</f>
        <v>56</v>
      </c>
      <c r="U54" s="19"/>
      <c r="V54" s="20"/>
      <c r="W54" s="19"/>
      <c r="X54" s="20"/>
      <c r="Y54" s="38">
        <v>8</v>
      </c>
      <c r="Z54" s="38">
        <f>Y54*2</f>
        <v>16</v>
      </c>
      <c r="AA54" s="38">
        <v>406</v>
      </c>
      <c r="AB54" s="39">
        <v>4</v>
      </c>
      <c r="AC54" s="32">
        <f>Z54+AB54</f>
        <v>20</v>
      </c>
      <c r="AD54" s="3">
        <f t="shared" si="0"/>
        <v>97</v>
      </c>
      <c r="AF54" s="64" t="s">
        <v>703</v>
      </c>
      <c r="AJ54" s="64" t="s">
        <v>772</v>
      </c>
      <c r="AN54" s="91" t="s">
        <v>859</v>
      </c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>
        <v>5</v>
      </c>
      <c r="F55" s="61">
        <f>E55</f>
        <v>5</v>
      </c>
      <c r="G55" s="7"/>
      <c r="H55" s="7"/>
      <c r="I55" s="7"/>
      <c r="J55" s="29"/>
      <c r="K55" s="33">
        <f>F55</f>
        <v>5</v>
      </c>
      <c r="L55" s="21"/>
      <c r="M55" s="22"/>
      <c r="N55" s="60">
        <v>12</v>
      </c>
      <c r="O55" s="61">
        <f>N55</f>
        <v>12</v>
      </c>
      <c r="P55" s="7"/>
      <c r="Q55" s="7"/>
      <c r="R55" s="7"/>
      <c r="S55" s="29"/>
      <c r="T55" s="33">
        <f>O55</f>
        <v>12</v>
      </c>
      <c r="U55" s="21"/>
      <c r="V55" s="22"/>
      <c r="W55" s="60">
        <v>38</v>
      </c>
      <c r="X55" s="61">
        <f>W55</f>
        <v>38</v>
      </c>
      <c r="Y55" s="7"/>
      <c r="Z55" s="7"/>
      <c r="AA55" s="7"/>
      <c r="AB55" s="29"/>
      <c r="AC55" s="33">
        <f>X55</f>
        <v>38</v>
      </c>
      <c r="AD55" s="4">
        <f t="shared" si="0"/>
        <v>55</v>
      </c>
      <c r="AF55" s="91" t="s">
        <v>704</v>
      </c>
      <c r="AJ55" s="91" t="s">
        <v>773</v>
      </c>
      <c r="AN55" s="124" t="s">
        <v>860</v>
      </c>
      <c r="AT55" s="91"/>
      <c r="AU55" s="91"/>
      <c r="AZ55" s="92"/>
    </row>
    <row r="56" spans="1:52" ht="12.75">
      <c r="A56" s="42">
        <v>13</v>
      </c>
      <c r="B56" s="44" t="s">
        <v>688</v>
      </c>
      <c r="C56" s="40">
        <v>1136</v>
      </c>
      <c r="D56" s="41">
        <v>11</v>
      </c>
      <c r="E56" s="17"/>
      <c r="F56" s="18"/>
      <c r="G56" s="10"/>
      <c r="H56" s="10"/>
      <c r="I56" s="10"/>
      <c r="J56" s="27"/>
      <c r="K56" s="31">
        <f>D56</f>
        <v>11</v>
      </c>
      <c r="L56" s="40">
        <v>4966</v>
      </c>
      <c r="M56" s="41">
        <v>49</v>
      </c>
      <c r="N56" s="17"/>
      <c r="O56" s="18"/>
      <c r="P56" s="10"/>
      <c r="Q56" s="10"/>
      <c r="R56" s="10"/>
      <c r="S56" s="27"/>
      <c r="T56" s="31">
        <f>M56</f>
        <v>49</v>
      </c>
      <c r="U56" s="40">
        <v>2960</v>
      </c>
      <c r="V56" s="41">
        <v>29</v>
      </c>
      <c r="W56" s="17"/>
      <c r="X56" s="18"/>
      <c r="Y56" s="10"/>
      <c r="Z56" s="10"/>
      <c r="AA56" s="10"/>
      <c r="AB56" s="27"/>
      <c r="AC56" s="31">
        <f>V56</f>
        <v>29</v>
      </c>
      <c r="AD56" s="5">
        <f t="shared" si="0"/>
        <v>89</v>
      </c>
      <c r="AF56" s="124" t="s">
        <v>705</v>
      </c>
      <c r="AJ56" s="64" t="s">
        <v>774</v>
      </c>
      <c r="AN56" s="64" t="s">
        <v>861</v>
      </c>
      <c r="AT56" s="91"/>
      <c r="AU56" s="91"/>
      <c r="AZ56" s="92"/>
    </row>
    <row r="57" spans="1:52" ht="12.75">
      <c r="A57" s="42">
        <v>14</v>
      </c>
      <c r="B57" s="36" t="s">
        <v>691</v>
      </c>
      <c r="C57" s="19"/>
      <c r="D57" s="20"/>
      <c r="E57" s="19"/>
      <c r="F57" s="20"/>
      <c r="G57" s="38">
        <v>0</v>
      </c>
      <c r="H57" s="38">
        <f>G57*2</f>
        <v>0</v>
      </c>
      <c r="I57" s="38">
        <v>0</v>
      </c>
      <c r="J57" s="39">
        <v>0</v>
      </c>
      <c r="K57" s="32">
        <f>H57+J57</f>
        <v>0</v>
      </c>
      <c r="L57" s="19"/>
      <c r="M57" s="20"/>
      <c r="N57" s="19"/>
      <c r="O57" s="20"/>
      <c r="P57" s="38">
        <v>0</v>
      </c>
      <c r="Q57" s="38">
        <f>P57*2</f>
        <v>0</v>
      </c>
      <c r="R57" s="38">
        <v>0</v>
      </c>
      <c r="S57" s="39">
        <v>0</v>
      </c>
      <c r="T57" s="32">
        <f>Q57+S57</f>
        <v>0</v>
      </c>
      <c r="U57" s="19"/>
      <c r="V57" s="20"/>
      <c r="W57" s="19"/>
      <c r="X57" s="20"/>
      <c r="Y57" s="38">
        <v>0</v>
      </c>
      <c r="Z57" s="38">
        <f>Y57*2</f>
        <v>0</v>
      </c>
      <c r="AA57" s="38">
        <v>0</v>
      </c>
      <c r="AB57" s="39">
        <v>0</v>
      </c>
      <c r="AC57" s="32">
        <f>Z57+AB57</f>
        <v>0</v>
      </c>
      <c r="AD57" s="3">
        <f t="shared" si="0"/>
        <v>0</v>
      </c>
      <c r="AF57" s="64" t="s">
        <v>706</v>
      </c>
      <c r="AJ57" s="124" t="s">
        <v>775</v>
      </c>
      <c r="AN57" s="64" t="s">
        <v>862</v>
      </c>
      <c r="AT57" s="91"/>
      <c r="AU57" s="91"/>
      <c r="AZ57" s="92"/>
    </row>
    <row r="58" spans="1:52" ht="13.5" thickBot="1">
      <c r="A58" s="42">
        <v>15</v>
      </c>
      <c r="B58" s="37" t="s">
        <v>690</v>
      </c>
      <c r="C58" s="21"/>
      <c r="D58" s="22"/>
      <c r="E58" s="60">
        <v>5</v>
      </c>
      <c r="F58" s="61">
        <f>E58</f>
        <v>5</v>
      </c>
      <c r="G58" s="7"/>
      <c r="H58" s="7"/>
      <c r="I58" s="7"/>
      <c r="J58" s="29"/>
      <c r="K58" s="33">
        <f>F58</f>
        <v>5</v>
      </c>
      <c r="L58" s="21"/>
      <c r="M58" s="22"/>
      <c r="N58" s="60">
        <v>25</v>
      </c>
      <c r="O58" s="61">
        <f>N58</f>
        <v>25</v>
      </c>
      <c r="P58" s="7"/>
      <c r="Q58" s="7"/>
      <c r="R58" s="7"/>
      <c r="S58" s="29"/>
      <c r="T58" s="33">
        <f>O58</f>
        <v>25</v>
      </c>
      <c r="U58" s="21"/>
      <c r="V58" s="22"/>
      <c r="W58" s="60">
        <v>44</v>
      </c>
      <c r="X58" s="61">
        <f>W58</f>
        <v>44</v>
      </c>
      <c r="Y58" s="7"/>
      <c r="Z58" s="7"/>
      <c r="AA58" s="7"/>
      <c r="AB58" s="29"/>
      <c r="AC58" s="33">
        <f>X58</f>
        <v>44</v>
      </c>
      <c r="AD58" s="4">
        <f t="shared" si="0"/>
        <v>74</v>
      </c>
      <c r="AF58" s="124" t="s">
        <v>707</v>
      </c>
      <c r="AJ58" s="124" t="s">
        <v>776</v>
      </c>
      <c r="AN58" s="91" t="s">
        <v>863</v>
      </c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840</v>
      </c>
      <c r="D59" s="41">
        <v>8</v>
      </c>
      <c r="E59" s="17"/>
      <c r="F59" s="18"/>
      <c r="G59" s="10"/>
      <c r="H59" s="10"/>
      <c r="I59" s="10"/>
      <c r="J59" s="27"/>
      <c r="K59" s="31">
        <f>D59</f>
        <v>8</v>
      </c>
      <c r="L59" s="40">
        <v>1844</v>
      </c>
      <c r="M59" s="41">
        <v>18</v>
      </c>
      <c r="N59" s="17"/>
      <c r="O59" s="18"/>
      <c r="P59" s="10"/>
      <c r="Q59" s="10"/>
      <c r="R59" s="10"/>
      <c r="S59" s="27"/>
      <c r="T59" s="31">
        <f>M59</f>
        <v>18</v>
      </c>
      <c r="U59" s="40">
        <v>5669</v>
      </c>
      <c r="V59" s="41">
        <v>56</v>
      </c>
      <c r="W59" s="17"/>
      <c r="X59" s="18"/>
      <c r="Y59" s="10"/>
      <c r="Z59" s="10"/>
      <c r="AA59" s="10"/>
      <c r="AB59" s="27"/>
      <c r="AC59" s="31">
        <f>V59</f>
        <v>56</v>
      </c>
      <c r="AD59" s="5">
        <f t="shared" si="0"/>
        <v>82</v>
      </c>
      <c r="AF59" s="64" t="s">
        <v>708</v>
      </c>
      <c r="AJ59" s="64" t="s">
        <v>777</v>
      </c>
      <c r="AN59" s="91" t="s">
        <v>864</v>
      </c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1</v>
      </c>
      <c r="H60" s="38">
        <f>G60*2</f>
        <v>2</v>
      </c>
      <c r="I60" s="38">
        <v>496</v>
      </c>
      <c r="J60" s="39">
        <v>4</v>
      </c>
      <c r="K60" s="32">
        <f>H60+J60</f>
        <v>6</v>
      </c>
      <c r="L60" s="19"/>
      <c r="M60" s="20"/>
      <c r="N60" s="19"/>
      <c r="O60" s="20"/>
      <c r="P60" s="38">
        <v>5</v>
      </c>
      <c r="Q60" s="38">
        <f>P60*2</f>
        <v>10</v>
      </c>
      <c r="R60" s="38">
        <f>144+37</f>
        <v>181</v>
      </c>
      <c r="S60" s="39">
        <v>1</v>
      </c>
      <c r="T60" s="32">
        <f>Q60+S60</f>
        <v>11</v>
      </c>
      <c r="U60" s="19"/>
      <c r="V60" s="20"/>
      <c r="W60" s="19"/>
      <c r="X60" s="20"/>
      <c r="Y60" s="38">
        <v>3</v>
      </c>
      <c r="Z60" s="38">
        <f>Y60*2</f>
        <v>6</v>
      </c>
      <c r="AA60" s="38">
        <v>173</v>
      </c>
      <c r="AB60" s="39">
        <v>1</v>
      </c>
      <c r="AC60" s="32">
        <f>Z60+AB60</f>
        <v>7</v>
      </c>
      <c r="AD60" s="3">
        <f t="shared" si="0"/>
        <v>24</v>
      </c>
      <c r="AF60" s="64" t="s">
        <v>709</v>
      </c>
      <c r="AJ60" s="124" t="s">
        <v>778</v>
      </c>
      <c r="AN60" s="124" t="s">
        <v>865</v>
      </c>
      <c r="AT60" s="91"/>
      <c r="AU60" s="91"/>
      <c r="AZ60" s="92"/>
    </row>
    <row r="61" spans="1:52" ht="16.5" thickBot="1">
      <c r="A61" s="42">
        <v>18</v>
      </c>
      <c r="B61" s="278" t="s">
        <v>676</v>
      </c>
      <c r="C61" s="279"/>
      <c r="D61" s="280"/>
      <c r="E61" s="281">
        <v>28</v>
      </c>
      <c r="F61" s="282">
        <f>E61</f>
        <v>28</v>
      </c>
      <c r="G61" s="283"/>
      <c r="H61" s="283"/>
      <c r="I61" s="283"/>
      <c r="J61" s="284"/>
      <c r="K61" s="285">
        <f>F61</f>
        <v>28</v>
      </c>
      <c r="L61" s="279"/>
      <c r="M61" s="280"/>
      <c r="N61" s="281">
        <v>27</v>
      </c>
      <c r="O61" s="282">
        <f>N61</f>
        <v>27</v>
      </c>
      <c r="P61" s="283"/>
      <c r="Q61" s="283"/>
      <c r="R61" s="283"/>
      <c r="S61" s="284"/>
      <c r="T61" s="285">
        <f>O61</f>
        <v>27</v>
      </c>
      <c r="U61" s="279"/>
      <c r="V61" s="280"/>
      <c r="W61" s="281">
        <v>66</v>
      </c>
      <c r="X61" s="282">
        <f>W61</f>
        <v>66</v>
      </c>
      <c r="Y61" s="283"/>
      <c r="Z61" s="283"/>
      <c r="AA61" s="283"/>
      <c r="AB61" s="284"/>
      <c r="AC61" s="285">
        <f>X61</f>
        <v>66</v>
      </c>
      <c r="AD61" s="286">
        <f t="shared" si="0"/>
        <v>121</v>
      </c>
      <c r="AF61" s="64" t="s">
        <v>710</v>
      </c>
      <c r="AJ61" s="124" t="s">
        <v>779</v>
      </c>
      <c r="AN61" s="124" t="s">
        <v>866</v>
      </c>
      <c r="AT61" s="91"/>
      <c r="AU61" s="91"/>
      <c r="AX61" s="113"/>
      <c r="AZ61" s="92"/>
    </row>
    <row r="62" spans="1:52" ht="12.75">
      <c r="A62" s="42">
        <v>19</v>
      </c>
      <c r="B62" s="231" t="s">
        <v>660</v>
      </c>
      <c r="C62" s="287">
        <v>2764</v>
      </c>
      <c r="D62" s="288">
        <v>27</v>
      </c>
      <c r="E62" s="289"/>
      <c r="F62" s="290"/>
      <c r="G62" s="291"/>
      <c r="H62" s="291"/>
      <c r="I62" s="291"/>
      <c r="J62" s="292"/>
      <c r="K62" s="293">
        <f>D62</f>
        <v>27</v>
      </c>
      <c r="L62" s="287">
        <v>2737</v>
      </c>
      <c r="M62" s="288">
        <v>27</v>
      </c>
      <c r="N62" s="289"/>
      <c r="O62" s="290"/>
      <c r="P62" s="291"/>
      <c r="Q62" s="291"/>
      <c r="R62" s="291"/>
      <c r="S62" s="292"/>
      <c r="T62" s="293">
        <f>M62</f>
        <v>27</v>
      </c>
      <c r="U62" s="287">
        <v>6981</v>
      </c>
      <c r="V62" s="288">
        <v>69</v>
      </c>
      <c r="W62" s="289"/>
      <c r="X62" s="290"/>
      <c r="Y62" s="291"/>
      <c r="Z62" s="291"/>
      <c r="AA62" s="291"/>
      <c r="AB62" s="292"/>
      <c r="AC62" s="293">
        <f>V62</f>
        <v>69</v>
      </c>
      <c r="AD62" s="5">
        <f t="shared" si="0"/>
        <v>123</v>
      </c>
      <c r="AF62" s="91" t="s">
        <v>711</v>
      </c>
      <c r="AJ62" s="64" t="s">
        <v>780</v>
      </c>
      <c r="AN62" s="124" t="s">
        <v>867</v>
      </c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1</v>
      </c>
      <c r="H63" s="38">
        <f>G63*2</f>
        <v>2</v>
      </c>
      <c r="I63" s="38">
        <v>362</v>
      </c>
      <c r="J63" s="39">
        <v>3</v>
      </c>
      <c r="K63" s="32">
        <f>H63+J63</f>
        <v>5</v>
      </c>
      <c r="L63" s="19"/>
      <c r="M63" s="20"/>
      <c r="N63" s="19"/>
      <c r="O63" s="20"/>
      <c r="P63" s="38">
        <v>6</v>
      </c>
      <c r="Q63" s="38">
        <f>P63*2</f>
        <v>12</v>
      </c>
      <c r="R63" s="38">
        <v>236</v>
      </c>
      <c r="S63" s="39">
        <v>2</v>
      </c>
      <c r="T63" s="32">
        <f>Q63+S63</f>
        <v>14</v>
      </c>
      <c r="U63" s="19"/>
      <c r="V63" s="20"/>
      <c r="W63" s="19"/>
      <c r="X63" s="20"/>
      <c r="Y63" s="38">
        <v>6</v>
      </c>
      <c r="Z63" s="38">
        <f>Y63*2</f>
        <v>12</v>
      </c>
      <c r="AA63" s="38">
        <v>388</v>
      </c>
      <c r="AB63" s="39">
        <v>3</v>
      </c>
      <c r="AC63" s="32">
        <f>Z63+AB63</f>
        <v>15</v>
      </c>
      <c r="AD63" s="3">
        <f t="shared" si="0"/>
        <v>34</v>
      </c>
      <c r="AF63" s="91" t="s">
        <v>18</v>
      </c>
      <c r="AJ63" s="91" t="s">
        <v>781</v>
      </c>
      <c r="AN63" s="91" t="s">
        <v>781</v>
      </c>
      <c r="AT63" s="91"/>
      <c r="AU63" s="91"/>
      <c r="AZ63" s="92"/>
    </row>
    <row r="64" spans="1:52" ht="13.5" thickBot="1">
      <c r="A64" s="42">
        <v>21</v>
      </c>
      <c r="B64" s="295" t="s">
        <v>687</v>
      </c>
      <c r="C64" s="21"/>
      <c r="D64" s="22"/>
      <c r="E64" s="60">
        <v>13</v>
      </c>
      <c r="F64" s="61">
        <f>E64</f>
        <v>13</v>
      </c>
      <c r="G64" s="7"/>
      <c r="H64" s="7"/>
      <c r="I64" s="7"/>
      <c r="J64" s="29"/>
      <c r="K64" s="33">
        <f>F64</f>
        <v>13</v>
      </c>
      <c r="L64" s="21"/>
      <c r="M64" s="22"/>
      <c r="N64" s="60">
        <v>24</v>
      </c>
      <c r="O64" s="61">
        <f>N64</f>
        <v>24</v>
      </c>
      <c r="P64" s="7"/>
      <c r="Q64" s="7"/>
      <c r="R64" s="7"/>
      <c r="S64" s="29"/>
      <c r="T64" s="33">
        <f>O64</f>
        <v>24</v>
      </c>
      <c r="U64" s="21"/>
      <c r="V64" s="22"/>
      <c r="W64" s="60">
        <v>41</v>
      </c>
      <c r="X64" s="61">
        <f>W64</f>
        <v>41</v>
      </c>
      <c r="Y64" s="7"/>
      <c r="Z64" s="7"/>
      <c r="AA64" s="7"/>
      <c r="AB64" s="29"/>
      <c r="AC64" s="33">
        <f>X64</f>
        <v>41</v>
      </c>
      <c r="AD64" s="4">
        <f t="shared" si="0"/>
        <v>78</v>
      </c>
      <c r="AF64" s="91" t="s">
        <v>712</v>
      </c>
      <c r="AJ64" s="91" t="s">
        <v>18</v>
      </c>
      <c r="AN64" s="91" t="s">
        <v>18</v>
      </c>
      <c r="AT64" s="91"/>
      <c r="AU64" s="91"/>
      <c r="AZ64" s="92"/>
    </row>
    <row r="65" spans="1:52" ht="12.75">
      <c r="A65" s="42">
        <v>22</v>
      </c>
      <c r="B65" s="231"/>
      <c r="C65" s="287"/>
      <c r="D65" s="288"/>
      <c r="E65" s="289"/>
      <c r="F65" s="290"/>
      <c r="G65" s="291"/>
      <c r="H65" s="291"/>
      <c r="I65" s="291"/>
      <c r="J65" s="292"/>
      <c r="K65" s="293">
        <f>D65</f>
        <v>0</v>
      </c>
      <c r="L65" s="287"/>
      <c r="M65" s="288"/>
      <c r="N65" s="289"/>
      <c r="O65" s="290"/>
      <c r="P65" s="291"/>
      <c r="Q65" s="291"/>
      <c r="R65" s="291"/>
      <c r="S65" s="292"/>
      <c r="T65" s="293">
        <f>M65</f>
        <v>0</v>
      </c>
      <c r="U65" s="287"/>
      <c r="V65" s="288"/>
      <c r="W65" s="289"/>
      <c r="X65" s="290"/>
      <c r="Y65" s="291"/>
      <c r="Z65" s="291"/>
      <c r="AA65" s="291"/>
      <c r="AB65" s="292"/>
      <c r="AC65" s="293">
        <f>V65</f>
        <v>0</v>
      </c>
      <c r="AD65" s="5">
        <f>K65+T65+AC65</f>
        <v>0</v>
      </c>
      <c r="AF65" s="91" t="s">
        <v>713</v>
      </c>
      <c r="AJ65" s="91" t="s">
        <v>322</v>
      </c>
      <c r="AN65" s="91" t="s">
        <v>868</v>
      </c>
      <c r="AT65" s="91"/>
      <c r="AU65" s="91"/>
      <c r="AZ65" s="92"/>
    </row>
    <row r="66" spans="1:52" ht="12.75">
      <c r="A66" s="42">
        <v>23</v>
      </c>
      <c r="B66" s="233"/>
      <c r="C66" s="19"/>
      <c r="D66" s="20"/>
      <c r="E66" s="19"/>
      <c r="F66" s="20"/>
      <c r="G66" s="38"/>
      <c r="H66" s="38">
        <f>G66*2</f>
        <v>0</v>
      </c>
      <c r="I66" s="38"/>
      <c r="J66" s="39"/>
      <c r="K66" s="32">
        <f>H66+J66</f>
        <v>0</v>
      </c>
      <c r="L66" s="19"/>
      <c r="M66" s="20"/>
      <c r="N66" s="19"/>
      <c r="O66" s="20"/>
      <c r="P66" s="38"/>
      <c r="Q66" s="38">
        <f>P66*2</f>
        <v>0</v>
      </c>
      <c r="R66" s="38"/>
      <c r="S66" s="39"/>
      <c r="T66" s="32">
        <f>Q66+S66</f>
        <v>0</v>
      </c>
      <c r="U66" s="19"/>
      <c r="V66" s="20"/>
      <c r="W66" s="19"/>
      <c r="X66" s="20"/>
      <c r="Y66" s="38"/>
      <c r="Z66" s="38">
        <f>Y66*2</f>
        <v>0</v>
      </c>
      <c r="AA66" s="38"/>
      <c r="AB66" s="39"/>
      <c r="AC66" s="32">
        <f>Z66+AB66</f>
        <v>0</v>
      </c>
      <c r="AD66" s="3">
        <f>K66+T66+AC66</f>
        <v>0</v>
      </c>
      <c r="AF66" s="91" t="s">
        <v>714</v>
      </c>
      <c r="AJ66" s="91" t="s">
        <v>782</v>
      </c>
      <c r="AN66" s="91" t="s">
        <v>869</v>
      </c>
      <c r="AT66" s="91"/>
      <c r="AU66" s="91"/>
      <c r="AZ66" s="92"/>
    </row>
    <row r="67" spans="1:52" ht="13.5" thickBot="1">
      <c r="A67" s="294">
        <v>24</v>
      </c>
      <c r="B67" s="295"/>
      <c r="C67" s="21"/>
      <c r="D67" s="22"/>
      <c r="E67" s="60"/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/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/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>K67+T67+AC67</f>
        <v>0</v>
      </c>
      <c r="AF67" s="124" t="s">
        <v>57</v>
      </c>
      <c r="AJ67" s="91" t="s">
        <v>783</v>
      </c>
      <c r="AN67" s="91" t="s">
        <v>870</v>
      </c>
      <c r="AT67" s="91"/>
      <c r="AU67" s="91"/>
      <c r="AZ67" s="92"/>
    </row>
    <row r="68" spans="1:52" ht="12.75">
      <c r="A68" s="63"/>
      <c r="B68" s="63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14"/>
      <c r="AF68" s="91" t="s">
        <v>715</v>
      </c>
      <c r="AJ68" s="91" t="s">
        <v>784</v>
      </c>
      <c r="AN68" s="91" t="s">
        <v>871</v>
      </c>
      <c r="AT68" s="91"/>
      <c r="AU68" s="91"/>
      <c r="AZ68" s="92"/>
    </row>
    <row r="69" spans="32:52" ht="12.75">
      <c r="AF69" s="91" t="s">
        <v>716</v>
      </c>
      <c r="AJ69" s="91" t="s">
        <v>785</v>
      </c>
      <c r="AN69" s="91" t="s">
        <v>94</v>
      </c>
      <c r="AT69" s="91"/>
      <c r="AU69" s="91"/>
      <c r="AZ69" s="91"/>
    </row>
    <row r="70" spans="2:40" s="91" customFormat="1" ht="12.75">
      <c r="B70" s="151" t="s">
        <v>373</v>
      </c>
      <c r="AF70" s="91" t="s">
        <v>717</v>
      </c>
      <c r="AJ70" s="91" t="s">
        <v>128</v>
      </c>
      <c r="AN70" s="91" t="s">
        <v>872</v>
      </c>
    </row>
    <row r="71" spans="5:52" ht="13.5" thickBot="1">
      <c r="E71" s="64"/>
      <c r="N71" s="64"/>
      <c r="W71" s="64"/>
      <c r="AF71" s="124" t="s">
        <v>718</v>
      </c>
      <c r="AG71" s="124"/>
      <c r="AJ71" s="91" t="s">
        <v>786</v>
      </c>
      <c r="AN71" s="91" t="s">
        <v>873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124" t="s">
        <v>485</v>
      </c>
      <c r="AJ72" s="91" t="s">
        <v>787</v>
      </c>
      <c r="AN72" s="91" t="s">
        <v>470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48</v>
      </c>
      <c r="E73" s="70">
        <v>10</v>
      </c>
      <c r="G73" s="90" t="s">
        <v>10</v>
      </c>
      <c r="H73" s="91"/>
      <c r="I73" s="92"/>
      <c r="L73" s="55">
        <v>1</v>
      </c>
      <c r="M73" s="69">
        <f>T44+T45+T46</f>
        <v>72</v>
      </c>
      <c r="N73" s="79">
        <v>5</v>
      </c>
      <c r="U73" s="296">
        <v>1</v>
      </c>
      <c r="V73" s="69">
        <f>AC44+AC45+AC46</f>
        <v>172</v>
      </c>
      <c r="W73" s="79">
        <v>12</v>
      </c>
      <c r="AD73" s="82">
        <f aca="true" t="shared" si="1" ref="AD73:AD80">W73+N73+E73</f>
        <v>27</v>
      </c>
      <c r="AF73" s="91" t="s">
        <v>719</v>
      </c>
      <c r="AJ73" s="91" t="s">
        <v>788</v>
      </c>
      <c r="AN73" s="91" t="s">
        <v>874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78</v>
      </c>
      <c r="E74" s="67">
        <v>12</v>
      </c>
      <c r="G74" s="90" t="s">
        <v>11</v>
      </c>
      <c r="H74" s="91"/>
      <c r="I74" s="92"/>
      <c r="L74" s="56">
        <v>2</v>
      </c>
      <c r="M74" s="65">
        <f>T47+T48+T49</f>
        <v>84</v>
      </c>
      <c r="N74" s="77">
        <v>8</v>
      </c>
      <c r="U74" s="56">
        <v>2</v>
      </c>
      <c r="V74" s="65">
        <f>AC47+AC48+AC49</f>
        <v>112</v>
      </c>
      <c r="W74" s="77">
        <v>6</v>
      </c>
      <c r="AD74" s="70">
        <f t="shared" si="1"/>
        <v>26</v>
      </c>
      <c r="AF74" s="91" t="s">
        <v>720</v>
      </c>
      <c r="AJ74" s="91" t="s">
        <v>237</v>
      </c>
      <c r="AN74" s="91" t="s">
        <v>875</v>
      </c>
      <c r="AT74" s="91"/>
      <c r="AU74" s="91"/>
      <c r="AZ74" s="91"/>
    </row>
    <row r="75" spans="1:52" ht="12.75">
      <c r="A75" s="56">
        <v>3</v>
      </c>
      <c r="B75" s="154" t="s">
        <v>361</v>
      </c>
      <c r="C75" s="86"/>
      <c r="D75" s="65">
        <f>K50+K51+K52</f>
        <v>23</v>
      </c>
      <c r="E75" s="67">
        <v>4</v>
      </c>
      <c r="G75" s="90" t="s">
        <v>12</v>
      </c>
      <c r="H75" s="91"/>
      <c r="I75" s="92"/>
      <c r="L75" s="56">
        <v>3</v>
      </c>
      <c r="M75" s="65">
        <f>T50+T51+T52</f>
        <v>88</v>
      </c>
      <c r="N75" s="77">
        <v>10</v>
      </c>
      <c r="U75" s="56">
        <v>3</v>
      </c>
      <c r="V75" s="65">
        <f>AC50+AC51+AC52</f>
        <v>99</v>
      </c>
      <c r="W75" s="77">
        <v>5</v>
      </c>
      <c r="AD75" s="70">
        <f t="shared" si="1"/>
        <v>19</v>
      </c>
      <c r="AF75" s="91" t="s">
        <v>721</v>
      </c>
      <c r="AJ75" s="91" t="s">
        <v>789</v>
      </c>
      <c r="AN75" s="91" t="s">
        <v>876</v>
      </c>
      <c r="AT75" s="91"/>
      <c r="AU75" s="91"/>
      <c r="AZ75" s="91"/>
    </row>
    <row r="76" spans="1:52" ht="12.75">
      <c r="A76" s="56">
        <v>4</v>
      </c>
      <c r="B76" s="154" t="s">
        <v>360</v>
      </c>
      <c r="C76" s="86"/>
      <c r="D76" s="65">
        <f>K53+K54+K55</f>
        <v>40</v>
      </c>
      <c r="E76" s="67">
        <v>5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103</v>
      </c>
      <c r="N76" s="77">
        <v>12</v>
      </c>
      <c r="U76" s="56">
        <v>4</v>
      </c>
      <c r="V76" s="65">
        <f>AC53+AC54+AC55</f>
        <v>87</v>
      </c>
      <c r="W76" s="77">
        <v>4</v>
      </c>
      <c r="AC76" s="63"/>
      <c r="AD76" s="70">
        <f t="shared" si="1"/>
        <v>21</v>
      </c>
      <c r="AF76" s="91" t="s">
        <v>722</v>
      </c>
      <c r="AJ76" s="91" t="s">
        <v>94</v>
      </c>
      <c r="AN76" s="91" t="s">
        <v>877</v>
      </c>
      <c r="AT76" s="91"/>
      <c r="AU76" s="91"/>
      <c r="AZ76" s="91"/>
    </row>
    <row r="77" spans="1:52" ht="12.75">
      <c r="A77" s="56">
        <v>5</v>
      </c>
      <c r="B77" s="154" t="s">
        <v>362</v>
      </c>
      <c r="C77" s="86"/>
      <c r="D77" s="65">
        <f>K56+K57+K58</f>
        <v>16</v>
      </c>
      <c r="E77" s="67">
        <v>3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74</v>
      </c>
      <c r="N77" s="77">
        <v>6</v>
      </c>
      <c r="U77" s="56">
        <v>5</v>
      </c>
      <c r="V77" s="65">
        <f>AC56+AC57+AC58</f>
        <v>73</v>
      </c>
      <c r="W77" s="77">
        <v>3</v>
      </c>
      <c r="AC77" s="63"/>
      <c r="AD77" s="70">
        <f t="shared" si="1"/>
        <v>12</v>
      </c>
      <c r="AF77" s="124" t="s">
        <v>723</v>
      </c>
      <c r="AG77" s="124"/>
      <c r="AJ77" s="91" t="s">
        <v>790</v>
      </c>
      <c r="AN77" s="91" t="s">
        <v>878</v>
      </c>
      <c r="AT77" s="91"/>
      <c r="AU77" s="91"/>
      <c r="AZ77" s="91"/>
    </row>
    <row r="78" spans="1:52" ht="12.75">
      <c r="A78" s="56">
        <v>6</v>
      </c>
      <c r="B78" s="154" t="s">
        <v>662</v>
      </c>
      <c r="C78" s="86"/>
      <c r="D78" s="65">
        <f>K59+K60+K61</f>
        <v>42</v>
      </c>
      <c r="E78" s="67">
        <v>6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56</v>
      </c>
      <c r="N78" s="77">
        <v>3</v>
      </c>
      <c r="U78" s="56">
        <v>6</v>
      </c>
      <c r="V78" s="65">
        <f>AC59+AC60+AC61</f>
        <v>129</v>
      </c>
      <c r="W78" s="77">
        <v>10</v>
      </c>
      <c r="AC78" s="63"/>
      <c r="AD78" s="70">
        <f t="shared" si="1"/>
        <v>19</v>
      </c>
      <c r="AF78" s="91" t="s">
        <v>470</v>
      </c>
      <c r="AJ78" s="91" t="s">
        <v>791</v>
      </c>
      <c r="AN78" s="64" t="s">
        <v>442</v>
      </c>
      <c r="AT78" s="91"/>
      <c r="AU78" s="91"/>
      <c r="AZ78" s="91"/>
    </row>
    <row r="79" spans="1:52" ht="12.75">
      <c r="A79" s="56">
        <v>7</v>
      </c>
      <c r="B79" s="110" t="s">
        <v>663</v>
      </c>
      <c r="C79" s="86"/>
      <c r="D79" s="66">
        <f>K64+K63+K62</f>
        <v>45</v>
      </c>
      <c r="E79" s="67">
        <v>8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65</v>
      </c>
      <c r="N79" s="77">
        <v>4</v>
      </c>
      <c r="U79" s="56">
        <v>7</v>
      </c>
      <c r="V79" s="66">
        <f>AC64+AC63+AC62</f>
        <v>125</v>
      </c>
      <c r="W79" s="77">
        <v>8</v>
      </c>
      <c r="AC79" s="63"/>
      <c r="AD79" s="70">
        <f t="shared" si="1"/>
        <v>20</v>
      </c>
      <c r="AF79" s="91" t="s">
        <v>724</v>
      </c>
      <c r="AJ79" s="91" t="s">
        <v>792</v>
      </c>
      <c r="AN79" s="91" t="s">
        <v>879</v>
      </c>
      <c r="AT79" s="91"/>
      <c r="AU79" s="91"/>
      <c r="AZ79" s="91"/>
    </row>
    <row r="80" spans="1:52" ht="13.5" thickBot="1">
      <c r="A80" s="57">
        <v>8</v>
      </c>
      <c r="B80" s="62"/>
      <c r="C80" s="87"/>
      <c r="D80" s="76">
        <f>K65+K66+K67</f>
        <v>0</v>
      </c>
      <c r="E80" s="68"/>
      <c r="I80" s="9"/>
      <c r="J80" s="9"/>
      <c r="K80" s="9"/>
      <c r="L80" s="57">
        <v>8</v>
      </c>
      <c r="M80" s="76">
        <f>T65+T67+T66</f>
        <v>0</v>
      </c>
      <c r="N80" s="78"/>
      <c r="U80" s="57">
        <v>8</v>
      </c>
      <c r="V80" s="76">
        <f>AC65+AC66+AC67</f>
        <v>0</v>
      </c>
      <c r="W80" s="78"/>
      <c r="AC80" s="8"/>
      <c r="AD80" s="70">
        <f>W80+N80+E80</f>
        <v>0</v>
      </c>
      <c r="AF80" s="91" t="s">
        <v>128</v>
      </c>
      <c r="AJ80" s="91" t="s">
        <v>793</v>
      </c>
      <c r="AN80" s="91" t="s">
        <v>880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725</v>
      </c>
      <c r="AJ81" s="91" t="s">
        <v>134</v>
      </c>
      <c r="AN81" s="91" t="s">
        <v>881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726</v>
      </c>
      <c r="AJ82" s="91" t="s">
        <v>794</v>
      </c>
      <c r="AN82" s="91" t="s">
        <v>882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94</v>
      </c>
      <c r="AJ83" s="91" t="s">
        <v>795</v>
      </c>
      <c r="AN83" s="91" t="s">
        <v>883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91" t="s">
        <v>727</v>
      </c>
      <c r="AJ84" s="91" t="s">
        <v>796</v>
      </c>
      <c r="AN84" s="91" t="s">
        <v>473</v>
      </c>
      <c r="AT84" s="91"/>
      <c r="AU84" s="91"/>
      <c r="AZ84" s="91"/>
    </row>
    <row r="85" spans="1:52" ht="13.5" thickBot="1">
      <c r="A85" s="255" t="s">
        <v>6</v>
      </c>
      <c r="B85" s="255" t="s">
        <v>0</v>
      </c>
      <c r="C85" s="269" t="s">
        <v>3</v>
      </c>
      <c r="D85" s="264"/>
      <c r="E85" s="264"/>
      <c r="F85" s="264"/>
      <c r="G85" s="264"/>
      <c r="H85" s="264"/>
      <c r="I85" s="264"/>
      <c r="J85" s="265"/>
      <c r="K85" s="266"/>
      <c r="L85" s="260"/>
      <c r="AC85" s="8"/>
      <c r="AD85" s="270"/>
      <c r="AF85" s="91" t="s">
        <v>728</v>
      </c>
      <c r="AJ85" s="91" t="s">
        <v>797</v>
      </c>
      <c r="AN85" s="91" t="s">
        <v>884</v>
      </c>
      <c r="AT85" s="91"/>
      <c r="AU85" s="91"/>
      <c r="AZ85" s="91"/>
    </row>
    <row r="86" spans="1:52" ht="51.75" thickBot="1">
      <c r="A86" s="262"/>
      <c r="B86" s="263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261"/>
      <c r="AC86" s="63"/>
      <c r="AD86" s="271"/>
      <c r="AF86" s="91" t="s">
        <v>729</v>
      </c>
      <c r="AJ86" s="91" t="s">
        <v>798</v>
      </c>
      <c r="AN86" s="91" t="s">
        <v>885</v>
      </c>
      <c r="AT86" s="91"/>
      <c r="AU86" s="91"/>
      <c r="AZ86" s="91"/>
    </row>
    <row r="87" spans="1:52" ht="12.75">
      <c r="A87" s="5">
        <v>1</v>
      </c>
      <c r="B87" s="44" t="s">
        <v>349</v>
      </c>
      <c r="C87" s="17">
        <v>6424</v>
      </c>
      <c r="D87" s="18">
        <v>64</v>
      </c>
      <c r="E87" s="17"/>
      <c r="F87" s="18"/>
      <c r="G87" s="10"/>
      <c r="H87" s="10"/>
      <c r="I87" s="10"/>
      <c r="J87" s="27"/>
      <c r="K87" s="31">
        <v>64</v>
      </c>
      <c r="L87" s="47"/>
      <c r="V87" s="35"/>
      <c r="AC87" s="63"/>
      <c r="AD87" s="14"/>
      <c r="AF87" s="124" t="s">
        <v>138</v>
      </c>
      <c r="AJ87" s="124" t="s">
        <v>47</v>
      </c>
      <c r="AN87" s="91" t="s">
        <v>886</v>
      </c>
      <c r="AT87" s="91"/>
      <c r="AU87" s="91"/>
      <c r="AZ87" s="91"/>
    </row>
    <row r="88" spans="1:52" ht="12.75">
      <c r="A88" s="42">
        <v>2</v>
      </c>
      <c r="B88" s="37" t="s">
        <v>676</v>
      </c>
      <c r="C88" s="19"/>
      <c r="D88" s="20"/>
      <c r="E88" s="19">
        <v>28</v>
      </c>
      <c r="F88" s="20">
        <v>28</v>
      </c>
      <c r="G88" s="1"/>
      <c r="H88" s="1"/>
      <c r="I88" s="1"/>
      <c r="J88" s="28"/>
      <c r="K88" s="32">
        <v>28</v>
      </c>
      <c r="L88" s="48"/>
      <c r="V88" s="35"/>
      <c r="AC88" s="8"/>
      <c r="AD88" s="14"/>
      <c r="AF88" s="91" t="s">
        <v>730</v>
      </c>
      <c r="AJ88" s="91" t="s">
        <v>799</v>
      </c>
      <c r="AN88" s="91" t="s">
        <v>887</v>
      </c>
      <c r="AT88" s="91"/>
      <c r="AU88" s="91"/>
      <c r="AZ88" s="91"/>
    </row>
    <row r="89" spans="1:52" ht="13.5" thickBot="1">
      <c r="A89" s="42">
        <v>3</v>
      </c>
      <c r="B89" s="232" t="s">
        <v>660</v>
      </c>
      <c r="C89" s="21">
        <v>2764</v>
      </c>
      <c r="D89" s="22">
        <v>27</v>
      </c>
      <c r="E89" s="21"/>
      <c r="F89" s="22"/>
      <c r="G89" s="7"/>
      <c r="H89" s="7"/>
      <c r="I89" s="7"/>
      <c r="J89" s="29"/>
      <c r="K89" s="33">
        <v>27</v>
      </c>
      <c r="L89" s="48"/>
      <c r="V89" s="35"/>
      <c r="AC89" s="63"/>
      <c r="AD89" s="14"/>
      <c r="AF89" s="91" t="s">
        <v>731</v>
      </c>
      <c r="AJ89" s="124" t="s">
        <v>800</v>
      </c>
      <c r="AK89" s="124"/>
      <c r="AN89" s="91" t="s">
        <v>888</v>
      </c>
      <c r="AT89" s="91"/>
      <c r="AU89" s="91"/>
      <c r="AZ89" s="91"/>
    </row>
    <row r="90" spans="1:52" ht="12.75">
      <c r="A90" s="42">
        <v>4</v>
      </c>
      <c r="B90" s="43" t="s">
        <v>346</v>
      </c>
      <c r="C90" s="17"/>
      <c r="D90" s="18"/>
      <c r="E90" s="17"/>
      <c r="F90" s="18"/>
      <c r="G90" s="10">
        <v>4</v>
      </c>
      <c r="H90" s="10">
        <v>8</v>
      </c>
      <c r="I90" s="10">
        <v>1715</v>
      </c>
      <c r="J90" s="27">
        <v>17</v>
      </c>
      <c r="K90" s="31">
        <v>25</v>
      </c>
      <c r="L90" s="48"/>
      <c r="V90" s="35"/>
      <c r="AC90" s="63"/>
      <c r="AD90" s="14"/>
      <c r="AF90" s="124" t="s">
        <v>732</v>
      </c>
      <c r="AG90" s="124"/>
      <c r="AJ90" s="91" t="s">
        <v>801</v>
      </c>
      <c r="AN90" s="64" t="s">
        <v>63</v>
      </c>
      <c r="AT90" s="91"/>
      <c r="AU90" s="91"/>
      <c r="AZ90" s="91"/>
    </row>
    <row r="91" spans="1:52" ht="12.75">
      <c r="A91" s="42">
        <v>5</v>
      </c>
      <c r="B91" s="15" t="s">
        <v>350</v>
      </c>
      <c r="C91" s="19">
        <v>2320</v>
      </c>
      <c r="D91" s="20">
        <v>23</v>
      </c>
      <c r="E91" s="19"/>
      <c r="F91" s="20"/>
      <c r="G91" s="1"/>
      <c r="H91" s="1"/>
      <c r="I91" s="1"/>
      <c r="J91" s="28"/>
      <c r="K91" s="32">
        <v>23</v>
      </c>
      <c r="L91" s="48"/>
      <c r="V91" s="35"/>
      <c r="AC91" s="63"/>
      <c r="AD91" s="14"/>
      <c r="AF91" s="64" t="s">
        <v>411</v>
      </c>
      <c r="AJ91" s="91" t="s">
        <v>802</v>
      </c>
      <c r="AN91" s="91" t="s">
        <v>889</v>
      </c>
      <c r="AT91" s="91"/>
      <c r="AU91" s="91"/>
      <c r="AZ91" s="91"/>
    </row>
    <row r="92" spans="1:52" ht="13.5" thickBot="1">
      <c r="A92" s="42">
        <v>6</v>
      </c>
      <c r="B92" s="36" t="s">
        <v>352</v>
      </c>
      <c r="C92" s="21"/>
      <c r="D92" s="22"/>
      <c r="E92" s="21"/>
      <c r="F92" s="22"/>
      <c r="G92" s="7">
        <v>4</v>
      </c>
      <c r="H92" s="7">
        <v>8</v>
      </c>
      <c r="I92" s="7">
        <v>1393</v>
      </c>
      <c r="J92" s="29">
        <v>13</v>
      </c>
      <c r="K92" s="33">
        <v>21</v>
      </c>
      <c r="L92" s="48"/>
      <c r="V92" s="35"/>
      <c r="AC92" s="63"/>
      <c r="AD92" s="14"/>
      <c r="AF92" s="91" t="s">
        <v>733</v>
      </c>
      <c r="AJ92" s="124" t="s">
        <v>803</v>
      </c>
      <c r="AK92" s="124"/>
      <c r="AN92" s="91" t="s">
        <v>890</v>
      </c>
      <c r="AT92" s="91"/>
      <c r="AU92" s="91"/>
      <c r="AZ92" s="91"/>
    </row>
    <row r="93" spans="1:52" ht="12.75">
      <c r="A93" s="42">
        <v>7</v>
      </c>
      <c r="B93" s="44" t="s">
        <v>344</v>
      </c>
      <c r="C93" s="17">
        <v>2021</v>
      </c>
      <c r="D93" s="18">
        <v>20</v>
      </c>
      <c r="E93" s="17"/>
      <c r="F93" s="18"/>
      <c r="G93" s="10"/>
      <c r="H93" s="10"/>
      <c r="I93" s="10"/>
      <c r="J93" s="27"/>
      <c r="K93" s="31">
        <v>20</v>
      </c>
      <c r="L93" s="48"/>
      <c r="V93" s="35"/>
      <c r="AC93" s="63"/>
      <c r="AD93" s="14"/>
      <c r="AF93" s="91" t="s">
        <v>734</v>
      </c>
      <c r="AJ93" s="64" t="s">
        <v>167</v>
      </c>
      <c r="AN93" s="91" t="s">
        <v>891</v>
      </c>
      <c r="AT93" s="91"/>
      <c r="AU93" s="91"/>
      <c r="AZ93" s="91"/>
    </row>
    <row r="94" spans="1:52" ht="12.75">
      <c r="A94" s="42">
        <v>8</v>
      </c>
      <c r="B94" s="37" t="s">
        <v>348</v>
      </c>
      <c r="C94" s="19"/>
      <c r="D94" s="20"/>
      <c r="E94" s="19">
        <v>14</v>
      </c>
      <c r="F94" s="20">
        <v>14</v>
      </c>
      <c r="G94" s="1"/>
      <c r="H94" s="1"/>
      <c r="I94" s="1"/>
      <c r="J94" s="28"/>
      <c r="K94" s="32">
        <v>14</v>
      </c>
      <c r="L94" s="48"/>
      <c r="V94" s="35"/>
      <c r="AC94" s="63"/>
      <c r="AD94" s="14"/>
      <c r="AF94" s="91" t="s">
        <v>735</v>
      </c>
      <c r="AJ94" s="91" t="s">
        <v>804</v>
      </c>
      <c r="AN94" s="91" t="s">
        <v>892</v>
      </c>
      <c r="AT94" s="91"/>
      <c r="AU94" s="91"/>
      <c r="AZ94" s="91"/>
    </row>
    <row r="95" spans="1:52" ht="13.5" thickBot="1">
      <c r="A95" s="42">
        <v>9</v>
      </c>
      <c r="B95" s="15" t="s">
        <v>351</v>
      </c>
      <c r="C95" s="21">
        <v>1414</v>
      </c>
      <c r="D95" s="22">
        <v>14</v>
      </c>
      <c r="E95" s="21"/>
      <c r="F95" s="22"/>
      <c r="G95" s="7"/>
      <c r="H95" s="7"/>
      <c r="I95" s="7"/>
      <c r="J95" s="29"/>
      <c r="K95" s="33">
        <v>14</v>
      </c>
      <c r="L95" s="48"/>
      <c r="V95" s="35"/>
      <c r="AC95" s="63"/>
      <c r="AD95" s="14"/>
      <c r="AF95" s="91" t="s">
        <v>736</v>
      </c>
      <c r="AJ95" s="91" t="s">
        <v>805</v>
      </c>
      <c r="AN95" s="124" t="s">
        <v>57</v>
      </c>
      <c r="AT95" s="91"/>
      <c r="AU95" s="91"/>
      <c r="AZ95" s="91"/>
    </row>
    <row r="96" spans="1:52" ht="12.75">
      <c r="A96" s="42">
        <v>10</v>
      </c>
      <c r="B96" s="298" t="s">
        <v>687</v>
      </c>
      <c r="C96" s="17"/>
      <c r="D96" s="18"/>
      <c r="E96" s="17">
        <v>13</v>
      </c>
      <c r="F96" s="18">
        <v>13</v>
      </c>
      <c r="G96" s="10"/>
      <c r="H96" s="10"/>
      <c r="I96" s="10"/>
      <c r="J96" s="27"/>
      <c r="K96" s="31">
        <v>13</v>
      </c>
      <c r="L96" s="48"/>
      <c r="V96" s="35"/>
      <c r="AC96" s="8"/>
      <c r="AD96" s="14"/>
      <c r="AF96" s="91" t="s">
        <v>134</v>
      </c>
      <c r="AJ96" s="91" t="s">
        <v>806</v>
      </c>
      <c r="AN96" s="91" t="s">
        <v>893</v>
      </c>
      <c r="AT96" s="91"/>
      <c r="AU96" s="91"/>
      <c r="AZ96" s="91"/>
    </row>
    <row r="97" spans="1:52" ht="12.75">
      <c r="A97" s="42">
        <v>11</v>
      </c>
      <c r="B97" s="15" t="s">
        <v>688</v>
      </c>
      <c r="C97" s="19">
        <v>1136</v>
      </c>
      <c r="D97" s="20">
        <v>11</v>
      </c>
      <c r="E97" s="19"/>
      <c r="F97" s="20"/>
      <c r="G97" s="1"/>
      <c r="H97" s="1"/>
      <c r="I97" s="1"/>
      <c r="J97" s="28"/>
      <c r="K97" s="32">
        <v>11</v>
      </c>
      <c r="L97" s="48"/>
      <c r="V97" s="35"/>
      <c r="AC97" s="63"/>
      <c r="AD97" s="14"/>
      <c r="AF97" s="91" t="s">
        <v>737</v>
      </c>
      <c r="AJ97" s="64" t="s">
        <v>442</v>
      </c>
      <c r="AN97" s="91" t="s">
        <v>894</v>
      </c>
      <c r="AT97" s="91"/>
      <c r="AU97" s="91"/>
      <c r="AZ97" s="91"/>
    </row>
    <row r="98" spans="1:52" ht="13.5" thickBot="1">
      <c r="A98" s="42">
        <v>12</v>
      </c>
      <c r="B98" s="15" t="s">
        <v>491</v>
      </c>
      <c r="C98" s="21">
        <v>840</v>
      </c>
      <c r="D98" s="22">
        <v>8</v>
      </c>
      <c r="E98" s="21"/>
      <c r="F98" s="22"/>
      <c r="G98" s="7"/>
      <c r="H98" s="7"/>
      <c r="I98" s="7"/>
      <c r="J98" s="29"/>
      <c r="K98" s="33">
        <v>8</v>
      </c>
      <c r="L98" s="48"/>
      <c r="V98" s="35"/>
      <c r="AC98" s="63"/>
      <c r="AD98" s="14"/>
      <c r="AF98" s="91" t="s">
        <v>738</v>
      </c>
      <c r="AJ98" s="91" t="s">
        <v>807</v>
      </c>
      <c r="AN98" s="91" t="s">
        <v>895</v>
      </c>
      <c r="AT98" s="91"/>
      <c r="AU98" s="91"/>
      <c r="AZ98" s="91"/>
    </row>
    <row r="99" spans="1:52" ht="12.75">
      <c r="A99" s="42">
        <v>13</v>
      </c>
      <c r="B99" s="43" t="s">
        <v>492</v>
      </c>
      <c r="C99" s="17"/>
      <c r="D99" s="18"/>
      <c r="E99" s="17"/>
      <c r="F99" s="18"/>
      <c r="G99" s="10">
        <v>1</v>
      </c>
      <c r="H99" s="10">
        <v>2</v>
      </c>
      <c r="I99" s="10">
        <v>496</v>
      </c>
      <c r="J99" s="27">
        <v>4</v>
      </c>
      <c r="K99" s="31">
        <v>6</v>
      </c>
      <c r="L99" s="48"/>
      <c r="V99" s="35"/>
      <c r="AD99" s="14"/>
      <c r="AF99" s="91" t="s">
        <v>237</v>
      </c>
      <c r="AJ99" s="91" t="s">
        <v>808</v>
      </c>
      <c r="AN99" s="91" t="s">
        <v>896</v>
      </c>
      <c r="AT99" s="91"/>
      <c r="AU99" s="91"/>
      <c r="AZ99" s="91"/>
    </row>
    <row r="100" spans="1:52" ht="12.75">
      <c r="A100" s="42">
        <v>14</v>
      </c>
      <c r="B100" s="37" t="s">
        <v>347</v>
      </c>
      <c r="C100" s="19"/>
      <c r="D100" s="20"/>
      <c r="E100" s="19">
        <v>5</v>
      </c>
      <c r="F100" s="20">
        <v>5</v>
      </c>
      <c r="G100" s="1"/>
      <c r="H100" s="1"/>
      <c r="I100" s="1"/>
      <c r="J100" s="28"/>
      <c r="K100" s="32">
        <v>5</v>
      </c>
      <c r="L100" s="48"/>
      <c r="V100" s="35"/>
      <c r="AC100" s="63"/>
      <c r="AD100" s="14"/>
      <c r="AF100" s="91" t="s">
        <v>739</v>
      </c>
      <c r="AJ100" s="91" t="s">
        <v>809</v>
      </c>
      <c r="AN100" s="124" t="s">
        <v>897</v>
      </c>
      <c r="AO100" s="124"/>
      <c r="AP100" s="124"/>
      <c r="AT100" s="91"/>
      <c r="AU100" s="91"/>
      <c r="AZ100" s="91"/>
    </row>
    <row r="101" spans="1:52" ht="13.5" thickBot="1">
      <c r="A101" s="42">
        <v>15</v>
      </c>
      <c r="B101" s="37" t="s">
        <v>690</v>
      </c>
      <c r="C101" s="21"/>
      <c r="D101" s="22"/>
      <c r="E101" s="21">
        <v>5</v>
      </c>
      <c r="F101" s="22">
        <v>5</v>
      </c>
      <c r="G101" s="7"/>
      <c r="H101" s="7"/>
      <c r="I101" s="7"/>
      <c r="J101" s="29"/>
      <c r="K101" s="33">
        <v>5</v>
      </c>
      <c r="L101" s="48"/>
      <c r="AC101" s="63"/>
      <c r="AD101" s="14"/>
      <c r="AF101" s="91" t="s">
        <v>717</v>
      </c>
      <c r="AJ101" s="91" t="s">
        <v>810</v>
      </c>
      <c r="AN101" s="64" t="s">
        <v>167</v>
      </c>
      <c r="AT101" s="91"/>
      <c r="AU101" s="91"/>
      <c r="AZ101" s="91"/>
    </row>
    <row r="102" spans="1:47" ht="12.75">
      <c r="A102" s="42">
        <v>16</v>
      </c>
      <c r="B102" s="300" t="s">
        <v>661</v>
      </c>
      <c r="C102" s="17"/>
      <c r="D102" s="18"/>
      <c r="E102" s="17"/>
      <c r="F102" s="18"/>
      <c r="G102" s="10">
        <v>1</v>
      </c>
      <c r="H102" s="10">
        <v>2</v>
      </c>
      <c r="I102" s="10">
        <v>362</v>
      </c>
      <c r="J102" s="27">
        <v>3</v>
      </c>
      <c r="K102" s="31">
        <v>5</v>
      </c>
      <c r="L102" s="49"/>
      <c r="V102" s="45"/>
      <c r="W102" s="253"/>
      <c r="X102" s="254"/>
      <c r="Y102" s="51"/>
      <c r="Z102" s="51"/>
      <c r="AA102" s="51"/>
      <c r="AB102" s="51"/>
      <c r="AC102" s="51"/>
      <c r="AD102" s="14"/>
      <c r="AF102" s="91" t="s">
        <v>740</v>
      </c>
      <c r="AJ102" s="91" t="s">
        <v>470</v>
      </c>
      <c r="AN102" s="91" t="s">
        <v>898</v>
      </c>
      <c r="AT102" s="91"/>
      <c r="AU102" s="91"/>
    </row>
    <row r="103" spans="1:47" ht="12.75">
      <c r="A103" s="42">
        <v>17</v>
      </c>
      <c r="B103" s="37" t="s">
        <v>345</v>
      </c>
      <c r="C103" s="19"/>
      <c r="D103" s="20"/>
      <c r="E103" s="19">
        <v>3</v>
      </c>
      <c r="F103" s="20">
        <v>3</v>
      </c>
      <c r="G103" s="1"/>
      <c r="H103" s="1"/>
      <c r="I103" s="1"/>
      <c r="J103" s="28"/>
      <c r="K103" s="32">
        <v>3</v>
      </c>
      <c r="L103" s="49"/>
      <c r="V103" s="45"/>
      <c r="W103" s="253"/>
      <c r="X103" s="254"/>
      <c r="Y103" s="83"/>
      <c r="Z103" s="83"/>
      <c r="AA103" s="83"/>
      <c r="AB103" s="83"/>
      <c r="AC103" s="83"/>
      <c r="AD103" s="14"/>
      <c r="AF103" s="64" t="s">
        <v>63</v>
      </c>
      <c r="AJ103" s="91" t="s">
        <v>811</v>
      </c>
      <c r="AN103" s="91" t="s">
        <v>899</v>
      </c>
      <c r="AT103" s="91"/>
      <c r="AU103" s="91"/>
    </row>
    <row r="104" spans="1:47" ht="13.5" thickBot="1">
      <c r="A104" s="42">
        <v>18</v>
      </c>
      <c r="B104" s="297" t="s">
        <v>354</v>
      </c>
      <c r="C104" s="21"/>
      <c r="D104" s="22"/>
      <c r="E104" s="21"/>
      <c r="F104" s="22"/>
      <c r="G104" s="7">
        <v>0</v>
      </c>
      <c r="H104" s="7">
        <v>0</v>
      </c>
      <c r="I104" s="7">
        <v>0</v>
      </c>
      <c r="J104" s="29">
        <v>0</v>
      </c>
      <c r="K104" s="33">
        <v>0</v>
      </c>
      <c r="L104" s="49"/>
      <c r="V104" s="45"/>
      <c r="W104" s="253"/>
      <c r="X104" s="254"/>
      <c r="Y104" s="83"/>
      <c r="Z104" s="83"/>
      <c r="AA104" s="83"/>
      <c r="AB104" s="83"/>
      <c r="AC104" s="83"/>
      <c r="AD104" s="14"/>
      <c r="AF104" s="91" t="s">
        <v>741</v>
      </c>
      <c r="AJ104" s="91" t="s">
        <v>812</v>
      </c>
      <c r="AN104" s="91" t="s">
        <v>900</v>
      </c>
      <c r="AT104" s="91"/>
      <c r="AU104" s="91"/>
    </row>
    <row r="105" spans="1:47" ht="12.75">
      <c r="A105" s="42"/>
      <c r="B105" s="43" t="s">
        <v>356</v>
      </c>
      <c r="C105" s="17"/>
      <c r="D105" s="18"/>
      <c r="E105" s="17"/>
      <c r="F105" s="18"/>
      <c r="G105" s="10">
        <v>0</v>
      </c>
      <c r="H105" s="10">
        <v>0</v>
      </c>
      <c r="I105" s="10">
        <v>0</v>
      </c>
      <c r="J105" s="27">
        <v>0</v>
      </c>
      <c r="K105" s="31">
        <v>0</v>
      </c>
      <c r="L105" s="11"/>
      <c r="AD105" s="14"/>
      <c r="AF105" s="91" t="s">
        <v>742</v>
      </c>
      <c r="AJ105" s="91" t="s">
        <v>813</v>
      </c>
      <c r="AN105" s="91" t="s">
        <v>901</v>
      </c>
      <c r="AT105" s="91"/>
      <c r="AU105" s="91"/>
    </row>
    <row r="106" spans="1:47" ht="12.75">
      <c r="A106" s="42"/>
      <c r="B106" s="37" t="s">
        <v>656</v>
      </c>
      <c r="C106" s="19"/>
      <c r="D106" s="20"/>
      <c r="E106" s="19">
        <v>0</v>
      </c>
      <c r="F106" s="20">
        <v>0</v>
      </c>
      <c r="G106" s="1"/>
      <c r="H106" s="1"/>
      <c r="I106" s="1"/>
      <c r="J106" s="28"/>
      <c r="K106" s="32">
        <v>0</v>
      </c>
      <c r="L106" s="11"/>
      <c r="AD106" s="14"/>
      <c r="AF106" s="91" t="s">
        <v>743</v>
      </c>
      <c r="AJ106" s="91" t="s">
        <v>814</v>
      </c>
      <c r="AN106" s="91" t="s">
        <v>902</v>
      </c>
      <c r="AT106" s="91"/>
      <c r="AU106" s="91"/>
    </row>
    <row r="107" spans="1:47" ht="13.5" thickBot="1">
      <c r="A107" s="42"/>
      <c r="B107" s="299" t="s">
        <v>691</v>
      </c>
      <c r="C107" s="138"/>
      <c r="D107" s="139"/>
      <c r="E107" s="138"/>
      <c r="F107" s="139"/>
      <c r="G107" s="140">
        <v>0</v>
      </c>
      <c r="H107" s="140">
        <v>0</v>
      </c>
      <c r="I107" s="140">
        <v>0</v>
      </c>
      <c r="J107" s="141">
        <v>0</v>
      </c>
      <c r="K107" s="33">
        <v>0</v>
      </c>
      <c r="L107" s="12"/>
      <c r="AD107" s="14"/>
      <c r="AF107" s="91" t="s">
        <v>473</v>
      </c>
      <c r="AJ107" s="64" t="s">
        <v>411</v>
      </c>
      <c r="AN107" s="64" t="s">
        <v>411</v>
      </c>
      <c r="AT107" s="91"/>
      <c r="AU107" s="91"/>
    </row>
    <row r="108" spans="1:47" ht="13.5" customHeight="1" thickBot="1">
      <c r="A108" s="255" t="s">
        <v>6</v>
      </c>
      <c r="B108" s="255" t="s">
        <v>0</v>
      </c>
      <c r="C108" s="257" t="s">
        <v>1</v>
      </c>
      <c r="D108" s="258"/>
      <c r="E108" s="258"/>
      <c r="F108" s="258"/>
      <c r="G108" s="258"/>
      <c r="H108" s="258"/>
      <c r="I108" s="258"/>
      <c r="J108" s="258"/>
      <c r="K108" s="259"/>
      <c r="L108" s="260"/>
      <c r="AF108" s="91" t="s">
        <v>744</v>
      </c>
      <c r="AJ108" s="91" t="s">
        <v>815</v>
      </c>
      <c r="AN108" s="91" t="s">
        <v>903</v>
      </c>
      <c r="AT108" s="91"/>
      <c r="AU108" s="91"/>
    </row>
    <row r="109" spans="1:47" ht="51.75" thickBot="1">
      <c r="A109" s="256"/>
      <c r="B109" s="256"/>
      <c r="C109" s="23" t="s">
        <v>20</v>
      </c>
      <c r="D109" s="34" t="s">
        <v>24</v>
      </c>
      <c r="E109" s="23" t="s">
        <v>21</v>
      </c>
      <c r="F109" s="34" t="s">
        <v>25</v>
      </c>
      <c r="G109" s="24" t="s">
        <v>22</v>
      </c>
      <c r="H109" s="24" t="s">
        <v>26</v>
      </c>
      <c r="I109" s="25" t="s">
        <v>23</v>
      </c>
      <c r="J109" s="26" t="s">
        <v>28</v>
      </c>
      <c r="K109" s="30" t="s">
        <v>27</v>
      </c>
      <c r="L109" s="261"/>
      <c r="AF109" s="124" t="s">
        <v>47</v>
      </c>
      <c r="AJ109" s="91" t="s">
        <v>816</v>
      </c>
      <c r="AN109" s="91" t="s">
        <v>904</v>
      </c>
      <c r="AT109" s="91"/>
      <c r="AU109" s="91"/>
    </row>
    <row r="110" spans="1:47" ht="12.75">
      <c r="A110" s="199">
        <v>16</v>
      </c>
      <c r="B110" s="44" t="s">
        <v>350</v>
      </c>
      <c r="C110" s="17">
        <v>6238</v>
      </c>
      <c r="D110" s="18">
        <v>62</v>
      </c>
      <c r="E110" s="17"/>
      <c r="F110" s="18"/>
      <c r="G110" s="10"/>
      <c r="H110" s="10"/>
      <c r="I110" s="10"/>
      <c r="J110" s="27"/>
      <c r="K110" s="31">
        <v>62</v>
      </c>
      <c r="L110" s="47"/>
      <c r="AF110" s="91" t="s">
        <v>745</v>
      </c>
      <c r="AJ110" s="91" t="s">
        <v>817</v>
      </c>
      <c r="AN110" s="91" t="s">
        <v>905</v>
      </c>
      <c r="AT110" s="91"/>
      <c r="AU110" s="91"/>
    </row>
    <row r="111" spans="1:47" ht="12.75">
      <c r="A111" s="42">
        <v>7</v>
      </c>
      <c r="B111" s="36" t="s">
        <v>352</v>
      </c>
      <c r="C111" s="19"/>
      <c r="D111" s="20"/>
      <c r="E111" s="19"/>
      <c r="F111" s="20"/>
      <c r="G111" s="1">
        <v>24</v>
      </c>
      <c r="H111" s="1">
        <v>48</v>
      </c>
      <c r="I111" s="1">
        <v>829</v>
      </c>
      <c r="J111" s="28">
        <v>8</v>
      </c>
      <c r="K111" s="32">
        <v>56</v>
      </c>
      <c r="L111" s="48"/>
      <c r="AF111" s="91" t="s">
        <v>746</v>
      </c>
      <c r="AJ111" s="91" t="s">
        <v>818</v>
      </c>
      <c r="AN111" s="91" t="s">
        <v>906</v>
      </c>
      <c r="AT111" s="91"/>
      <c r="AU111" s="91"/>
    </row>
    <row r="112" spans="1:47" ht="13.5" thickBot="1">
      <c r="A112" s="42">
        <v>10</v>
      </c>
      <c r="B112" s="15" t="s">
        <v>688</v>
      </c>
      <c r="C112" s="21">
        <v>4966</v>
      </c>
      <c r="D112" s="22">
        <v>49</v>
      </c>
      <c r="E112" s="21"/>
      <c r="F112" s="22"/>
      <c r="G112" s="7"/>
      <c r="H112" s="7"/>
      <c r="I112" s="7"/>
      <c r="J112" s="29"/>
      <c r="K112" s="33">
        <v>49</v>
      </c>
      <c r="L112" s="48"/>
      <c r="AF112" s="124" t="s">
        <v>747</v>
      </c>
      <c r="AG112" s="124"/>
      <c r="AJ112" s="64" t="s">
        <v>109</v>
      </c>
      <c r="AN112" s="91" t="s">
        <v>907</v>
      </c>
      <c r="AT112" s="91"/>
      <c r="AU112" s="91"/>
    </row>
    <row r="113" spans="1:47" ht="12.75">
      <c r="A113" s="42">
        <v>4</v>
      </c>
      <c r="B113" s="44" t="s">
        <v>349</v>
      </c>
      <c r="C113" s="17">
        <v>3894</v>
      </c>
      <c r="D113" s="18">
        <v>38</v>
      </c>
      <c r="E113" s="17"/>
      <c r="F113" s="18"/>
      <c r="G113" s="10"/>
      <c r="H113" s="10"/>
      <c r="I113" s="10"/>
      <c r="J113" s="27"/>
      <c r="K113" s="31">
        <v>38</v>
      </c>
      <c r="L113" s="48"/>
      <c r="AF113" s="91" t="s">
        <v>748</v>
      </c>
      <c r="AJ113" s="91" t="s">
        <v>819</v>
      </c>
      <c r="AN113" s="64" t="s">
        <v>755</v>
      </c>
      <c r="AT113" s="91"/>
      <c r="AU113" s="91"/>
    </row>
    <row r="114" spans="1:47" ht="12.75">
      <c r="A114" s="42">
        <v>13</v>
      </c>
      <c r="B114" s="15" t="s">
        <v>344</v>
      </c>
      <c r="C114" s="19">
        <v>3655</v>
      </c>
      <c r="D114" s="20">
        <v>36</v>
      </c>
      <c r="E114" s="19"/>
      <c r="F114" s="20"/>
      <c r="G114" s="1"/>
      <c r="H114" s="1"/>
      <c r="I114" s="1"/>
      <c r="J114" s="28"/>
      <c r="K114" s="32">
        <v>36</v>
      </c>
      <c r="L114" s="48"/>
      <c r="AF114" s="64" t="s">
        <v>749</v>
      </c>
      <c r="AJ114" s="91" t="s">
        <v>820</v>
      </c>
      <c r="AN114" s="91" t="s">
        <v>908</v>
      </c>
      <c r="AT114" s="91"/>
      <c r="AU114" s="91"/>
    </row>
    <row r="115" spans="1:47" ht="13.5" thickBot="1">
      <c r="A115" s="3">
        <v>1</v>
      </c>
      <c r="B115" s="15" t="s">
        <v>351</v>
      </c>
      <c r="C115" s="21">
        <v>3599</v>
      </c>
      <c r="D115" s="22">
        <v>35</v>
      </c>
      <c r="E115" s="21"/>
      <c r="F115" s="22"/>
      <c r="G115" s="7"/>
      <c r="H115" s="7"/>
      <c r="I115" s="7"/>
      <c r="J115" s="29"/>
      <c r="K115" s="33">
        <v>35</v>
      </c>
      <c r="L115" s="48"/>
      <c r="AF115" s="91" t="s">
        <v>750</v>
      </c>
      <c r="AJ115" s="91" t="s">
        <v>821</v>
      </c>
      <c r="AN115" s="91" t="s">
        <v>909</v>
      </c>
      <c r="AT115" s="91"/>
      <c r="AU115" s="91"/>
    </row>
    <row r="116" spans="1:47" ht="12.75">
      <c r="A116" s="42">
        <v>18</v>
      </c>
      <c r="B116" s="58" t="s">
        <v>345</v>
      </c>
      <c r="C116" s="17"/>
      <c r="D116" s="18"/>
      <c r="E116" s="17">
        <v>30</v>
      </c>
      <c r="F116" s="18">
        <v>30</v>
      </c>
      <c r="G116" s="10"/>
      <c r="H116" s="10"/>
      <c r="I116" s="10"/>
      <c r="J116" s="27"/>
      <c r="K116" s="31">
        <v>30</v>
      </c>
      <c r="L116" s="48"/>
      <c r="AF116" s="91" t="s">
        <v>751</v>
      </c>
      <c r="AJ116" s="91" t="s">
        <v>473</v>
      </c>
      <c r="AN116" s="91" t="s">
        <v>910</v>
      </c>
      <c r="AT116" s="91"/>
      <c r="AU116" s="91"/>
    </row>
    <row r="117" spans="1:47" ht="12.75">
      <c r="A117" s="42">
        <v>12</v>
      </c>
      <c r="B117" s="37" t="s">
        <v>348</v>
      </c>
      <c r="C117" s="19"/>
      <c r="D117" s="20"/>
      <c r="E117" s="19">
        <v>27</v>
      </c>
      <c r="F117" s="20">
        <v>27</v>
      </c>
      <c r="G117" s="1"/>
      <c r="H117" s="1"/>
      <c r="I117" s="1"/>
      <c r="J117" s="28"/>
      <c r="K117" s="32">
        <v>27</v>
      </c>
      <c r="L117" s="48"/>
      <c r="AF117" s="124" t="s">
        <v>19</v>
      </c>
      <c r="AJ117" s="91" t="s">
        <v>822</v>
      </c>
      <c r="AN117" s="91" t="s">
        <v>911</v>
      </c>
      <c r="AT117" s="91"/>
      <c r="AU117" s="91"/>
    </row>
    <row r="118" spans="1:47" ht="13.5" thickBot="1">
      <c r="A118" s="42">
        <v>6</v>
      </c>
      <c r="B118" s="37" t="s">
        <v>676</v>
      </c>
      <c r="C118" s="21"/>
      <c r="D118" s="22"/>
      <c r="E118" s="21">
        <v>27</v>
      </c>
      <c r="F118" s="22">
        <v>27</v>
      </c>
      <c r="G118" s="7"/>
      <c r="H118" s="7"/>
      <c r="I118" s="7"/>
      <c r="J118" s="29"/>
      <c r="K118" s="33">
        <v>27</v>
      </c>
      <c r="L118" s="48"/>
      <c r="AF118" s="91" t="s">
        <v>752</v>
      </c>
      <c r="AJ118" s="91" t="s">
        <v>823</v>
      </c>
      <c r="AN118" s="91" t="s">
        <v>912</v>
      </c>
      <c r="AT118" s="91"/>
      <c r="AU118" s="91"/>
    </row>
    <row r="119" spans="1:47" ht="12.75">
      <c r="A119" s="42">
        <v>9</v>
      </c>
      <c r="B119" s="231" t="s">
        <v>660</v>
      </c>
      <c r="C119" s="17">
        <v>2737</v>
      </c>
      <c r="D119" s="18">
        <v>27</v>
      </c>
      <c r="E119" s="17"/>
      <c r="F119" s="18"/>
      <c r="G119" s="10"/>
      <c r="H119" s="10"/>
      <c r="I119" s="10"/>
      <c r="J119" s="27"/>
      <c r="K119" s="31">
        <v>27</v>
      </c>
      <c r="L119" s="48"/>
      <c r="AF119" s="64" t="s">
        <v>167</v>
      </c>
      <c r="AJ119" s="91" t="s">
        <v>824</v>
      </c>
      <c r="AN119" s="91" t="s">
        <v>128</v>
      </c>
      <c r="AT119" s="91"/>
      <c r="AU119" s="91"/>
    </row>
    <row r="120" spans="1:47" ht="12.75">
      <c r="A120" s="42">
        <v>15</v>
      </c>
      <c r="B120" s="37" t="s">
        <v>656</v>
      </c>
      <c r="C120" s="19"/>
      <c r="D120" s="20"/>
      <c r="E120" s="19">
        <v>26</v>
      </c>
      <c r="F120" s="20">
        <v>26</v>
      </c>
      <c r="G120" s="1"/>
      <c r="H120" s="1"/>
      <c r="I120" s="1"/>
      <c r="J120" s="28"/>
      <c r="K120" s="32">
        <v>26</v>
      </c>
      <c r="L120" s="48"/>
      <c r="AF120" s="91" t="s">
        <v>753</v>
      </c>
      <c r="AJ120" s="91" t="s">
        <v>825</v>
      </c>
      <c r="AN120" s="91" t="s">
        <v>913</v>
      </c>
      <c r="AT120" s="91"/>
      <c r="AU120" s="91"/>
    </row>
    <row r="121" spans="1:47" ht="13.5" thickBot="1">
      <c r="A121" s="42">
        <v>2</v>
      </c>
      <c r="B121" s="37" t="s">
        <v>690</v>
      </c>
      <c r="C121" s="21"/>
      <c r="D121" s="22"/>
      <c r="E121" s="21">
        <v>25</v>
      </c>
      <c r="F121" s="22">
        <v>25</v>
      </c>
      <c r="G121" s="7"/>
      <c r="H121" s="7"/>
      <c r="I121" s="7"/>
      <c r="J121" s="29"/>
      <c r="K121" s="33">
        <v>25</v>
      </c>
      <c r="L121" s="48"/>
      <c r="AF121" s="91" t="s">
        <v>754</v>
      </c>
      <c r="AJ121" s="64" t="s">
        <v>749</v>
      </c>
      <c r="AN121" s="91" t="s">
        <v>914</v>
      </c>
      <c r="AT121" s="91"/>
      <c r="AU121" s="91"/>
    </row>
    <row r="122" spans="1:47" ht="12.75">
      <c r="A122" s="42">
        <v>3</v>
      </c>
      <c r="B122" s="298" t="s">
        <v>687</v>
      </c>
      <c r="C122" s="17"/>
      <c r="D122" s="18"/>
      <c r="E122" s="17">
        <v>24</v>
      </c>
      <c r="F122" s="18">
        <v>24</v>
      </c>
      <c r="G122" s="10"/>
      <c r="H122" s="10"/>
      <c r="I122" s="10"/>
      <c r="J122" s="27"/>
      <c r="K122" s="31">
        <v>24</v>
      </c>
      <c r="L122" s="48"/>
      <c r="AF122" s="64" t="s">
        <v>755</v>
      </c>
      <c r="AJ122" s="91" t="s">
        <v>826</v>
      </c>
      <c r="AN122" s="91" t="s">
        <v>915</v>
      </c>
      <c r="AT122" s="91"/>
      <c r="AU122" s="91"/>
    </row>
    <row r="123" spans="1:47" ht="12.75">
      <c r="A123" s="42">
        <v>5</v>
      </c>
      <c r="B123" s="36" t="s">
        <v>354</v>
      </c>
      <c r="C123" s="19"/>
      <c r="D123" s="20"/>
      <c r="E123" s="19"/>
      <c r="F123" s="20"/>
      <c r="G123" s="1">
        <v>8</v>
      </c>
      <c r="H123" s="1">
        <v>16</v>
      </c>
      <c r="I123" s="1">
        <v>338</v>
      </c>
      <c r="J123" s="28">
        <v>3</v>
      </c>
      <c r="K123" s="32">
        <v>19</v>
      </c>
      <c r="L123" s="48"/>
      <c r="AF123" s="91" t="s">
        <v>756</v>
      </c>
      <c r="AJ123" s="91" t="s">
        <v>827</v>
      </c>
      <c r="AN123" s="91" t="s">
        <v>916</v>
      </c>
      <c r="AT123" s="91"/>
      <c r="AU123" s="91"/>
    </row>
    <row r="124" spans="1:47" ht="13.5" thickBot="1">
      <c r="A124" s="42">
        <v>17</v>
      </c>
      <c r="B124" s="15" t="s">
        <v>491</v>
      </c>
      <c r="C124" s="21">
        <v>1844</v>
      </c>
      <c r="D124" s="22">
        <v>18</v>
      </c>
      <c r="E124" s="21"/>
      <c r="F124" s="22"/>
      <c r="G124" s="7"/>
      <c r="H124" s="7"/>
      <c r="I124" s="7"/>
      <c r="J124" s="29"/>
      <c r="K124" s="33">
        <v>18</v>
      </c>
      <c r="L124" s="48"/>
      <c r="AF124" s="91" t="s">
        <v>757</v>
      </c>
      <c r="AJ124" s="91" t="s">
        <v>828</v>
      </c>
      <c r="AN124" s="124" t="s">
        <v>485</v>
      </c>
      <c r="AT124" s="91"/>
      <c r="AU124" s="91"/>
    </row>
    <row r="125" spans="1:47" ht="12.75">
      <c r="A125" s="42">
        <v>8</v>
      </c>
      <c r="B125" s="300" t="s">
        <v>661</v>
      </c>
      <c r="C125" s="17"/>
      <c r="D125" s="18"/>
      <c r="E125" s="17"/>
      <c r="F125" s="18"/>
      <c r="G125" s="10">
        <v>6</v>
      </c>
      <c r="H125" s="10">
        <v>12</v>
      </c>
      <c r="I125" s="10">
        <v>236</v>
      </c>
      <c r="J125" s="27">
        <v>2</v>
      </c>
      <c r="K125" s="31">
        <v>14</v>
      </c>
      <c r="L125" s="49"/>
      <c r="AF125" s="64" t="s">
        <v>109</v>
      </c>
      <c r="AJ125" s="124" t="s">
        <v>138</v>
      </c>
      <c r="AN125" s="91" t="s">
        <v>917</v>
      </c>
      <c r="AT125" s="91"/>
      <c r="AU125" s="91"/>
    </row>
    <row r="126" spans="1:47" ht="12.75">
      <c r="A126" s="42">
        <v>11</v>
      </c>
      <c r="B126" s="37" t="s">
        <v>347</v>
      </c>
      <c r="C126" s="19"/>
      <c r="D126" s="20"/>
      <c r="E126" s="19">
        <v>12</v>
      </c>
      <c r="F126" s="20">
        <v>12</v>
      </c>
      <c r="G126" s="1"/>
      <c r="H126" s="1"/>
      <c r="I126" s="1"/>
      <c r="J126" s="301"/>
      <c r="K126" s="32">
        <v>12</v>
      </c>
      <c r="L126" s="49"/>
      <c r="AF126" s="91" t="s">
        <v>758</v>
      </c>
      <c r="AJ126" s="91" t="s">
        <v>829</v>
      </c>
      <c r="AN126" s="91" t="s">
        <v>918</v>
      </c>
      <c r="AT126" s="91"/>
      <c r="AU126" s="91"/>
    </row>
    <row r="127" spans="1:47" ht="13.5" thickBot="1">
      <c r="A127" s="42">
        <v>14</v>
      </c>
      <c r="B127" s="297" t="s">
        <v>492</v>
      </c>
      <c r="C127" s="21"/>
      <c r="D127" s="22"/>
      <c r="E127" s="21"/>
      <c r="F127" s="22"/>
      <c r="G127" s="7">
        <v>5</v>
      </c>
      <c r="H127" s="7">
        <v>10</v>
      </c>
      <c r="I127" s="7">
        <v>181</v>
      </c>
      <c r="J127" s="29">
        <v>1</v>
      </c>
      <c r="K127" s="33">
        <v>11</v>
      </c>
      <c r="L127" s="49"/>
      <c r="AF127" s="91" t="s">
        <v>759</v>
      </c>
      <c r="AJ127" s="124" t="s">
        <v>319</v>
      </c>
      <c r="AK127" s="124"/>
      <c r="AN127" s="91" t="s">
        <v>919</v>
      </c>
      <c r="AT127" s="91"/>
      <c r="AU127" s="91"/>
    </row>
    <row r="128" spans="1:47" ht="12.75">
      <c r="A128" s="42"/>
      <c r="B128" s="43" t="s">
        <v>346</v>
      </c>
      <c r="C128" s="17"/>
      <c r="D128" s="18"/>
      <c r="E128" s="17"/>
      <c r="F128" s="18"/>
      <c r="G128" s="10">
        <v>3</v>
      </c>
      <c r="H128" s="10">
        <v>6</v>
      </c>
      <c r="I128" s="10">
        <v>87</v>
      </c>
      <c r="J128" s="27">
        <v>0</v>
      </c>
      <c r="K128" s="31">
        <v>6</v>
      </c>
      <c r="L128" s="11"/>
      <c r="AF128" s="91" t="s">
        <v>8</v>
      </c>
      <c r="AJ128" s="124" t="s">
        <v>830</v>
      </c>
      <c r="AK128" s="124"/>
      <c r="AN128" s="91" t="s">
        <v>920</v>
      </c>
      <c r="AT128" s="91"/>
      <c r="AU128" s="91"/>
    </row>
    <row r="129" spans="1:47" ht="12.75">
      <c r="A129" s="42"/>
      <c r="B129" s="36" t="s">
        <v>356</v>
      </c>
      <c r="C129" s="19"/>
      <c r="D129" s="20"/>
      <c r="E129" s="19"/>
      <c r="F129" s="20"/>
      <c r="G129" s="1">
        <v>0</v>
      </c>
      <c r="H129" s="1">
        <v>0</v>
      </c>
      <c r="I129" s="1">
        <v>0</v>
      </c>
      <c r="J129" s="28">
        <v>0</v>
      </c>
      <c r="K129" s="32">
        <v>0</v>
      </c>
      <c r="L129" s="11"/>
      <c r="AF129" s="91" t="s">
        <v>760</v>
      </c>
      <c r="AJ129" s="124" t="s">
        <v>57</v>
      </c>
      <c r="AN129" s="124" t="s">
        <v>921</v>
      </c>
      <c r="AO129" s="124"/>
      <c r="AP129" s="124"/>
      <c r="AT129" s="91"/>
      <c r="AU129" s="91"/>
    </row>
    <row r="130" spans="1:47" ht="13.5" thickBot="1">
      <c r="A130" s="42"/>
      <c r="B130" s="299" t="s">
        <v>691</v>
      </c>
      <c r="C130" s="21"/>
      <c r="D130" s="22"/>
      <c r="E130" s="21"/>
      <c r="F130" s="22"/>
      <c r="G130" s="7">
        <v>0</v>
      </c>
      <c r="H130" s="7">
        <v>0</v>
      </c>
      <c r="I130" s="7">
        <v>0</v>
      </c>
      <c r="J130" s="29">
        <v>0</v>
      </c>
      <c r="K130" s="33">
        <v>0</v>
      </c>
      <c r="L130" s="12"/>
      <c r="AJ130" s="91" t="s">
        <v>831</v>
      </c>
      <c r="AN130" s="91" t="s">
        <v>922</v>
      </c>
      <c r="AT130" s="91"/>
      <c r="AU130" s="91"/>
    </row>
    <row r="131" spans="1:47" ht="13.5" thickBot="1">
      <c r="A131" s="255" t="s">
        <v>6</v>
      </c>
      <c r="B131" s="255" t="s">
        <v>0</v>
      </c>
      <c r="C131" s="257" t="s">
        <v>2</v>
      </c>
      <c r="D131" s="264"/>
      <c r="E131" s="264"/>
      <c r="F131" s="264"/>
      <c r="G131" s="264"/>
      <c r="H131" s="264"/>
      <c r="I131" s="264"/>
      <c r="J131" s="265"/>
      <c r="K131" s="266"/>
      <c r="L131" s="260"/>
      <c r="AJ131" s="124" t="s">
        <v>832</v>
      </c>
      <c r="AK131" s="124"/>
      <c r="AN131" s="64" t="s">
        <v>109</v>
      </c>
      <c r="AT131" s="91"/>
      <c r="AU131" s="91"/>
    </row>
    <row r="132" spans="1:47" ht="51.75" thickBot="1">
      <c r="A132" s="262"/>
      <c r="B132" s="263"/>
      <c r="C132" s="23" t="s">
        <v>20</v>
      </c>
      <c r="D132" s="34" t="s">
        <v>24</v>
      </c>
      <c r="E132" s="23" t="s">
        <v>21</v>
      </c>
      <c r="F132" s="34" t="s">
        <v>25</v>
      </c>
      <c r="G132" s="24" t="s">
        <v>22</v>
      </c>
      <c r="H132" s="24" t="s">
        <v>26</v>
      </c>
      <c r="I132" s="25" t="s">
        <v>23</v>
      </c>
      <c r="J132" s="26" t="s">
        <v>28</v>
      </c>
      <c r="K132" s="30" t="s">
        <v>27</v>
      </c>
      <c r="L132" s="261"/>
      <c r="AJ132" s="91" t="s">
        <v>833</v>
      </c>
      <c r="AN132" s="91" t="s">
        <v>923</v>
      </c>
      <c r="AT132" s="91"/>
      <c r="AU132" s="91"/>
    </row>
    <row r="133" spans="1:47" ht="12.75">
      <c r="A133" s="5">
        <v>1</v>
      </c>
      <c r="B133" s="44" t="s">
        <v>344</v>
      </c>
      <c r="C133" s="17">
        <v>8308</v>
      </c>
      <c r="D133" s="18">
        <v>83</v>
      </c>
      <c r="E133" s="17"/>
      <c r="F133" s="18"/>
      <c r="G133" s="10"/>
      <c r="H133" s="10"/>
      <c r="I133" s="10"/>
      <c r="J133" s="27"/>
      <c r="K133" s="31">
        <v>83</v>
      </c>
      <c r="L133" s="47"/>
      <c r="AJ133" s="124" t="s">
        <v>834</v>
      </c>
      <c r="AK133" s="124"/>
      <c r="AN133" s="91" t="s">
        <v>924</v>
      </c>
      <c r="AT133" s="91"/>
      <c r="AU133" s="91"/>
    </row>
    <row r="134" spans="1:47" ht="12.75">
      <c r="A134" s="42">
        <v>2</v>
      </c>
      <c r="B134" s="232" t="s">
        <v>660</v>
      </c>
      <c r="C134" s="19">
        <v>6981</v>
      </c>
      <c r="D134" s="20">
        <v>69</v>
      </c>
      <c r="E134" s="19"/>
      <c r="F134" s="20"/>
      <c r="G134" s="1"/>
      <c r="H134" s="1"/>
      <c r="I134" s="1"/>
      <c r="J134" s="28"/>
      <c r="K134" s="32">
        <v>69</v>
      </c>
      <c r="L134" s="48"/>
      <c r="AJ134" s="64" t="s">
        <v>63</v>
      </c>
      <c r="AN134" s="91" t="s">
        <v>925</v>
      </c>
      <c r="AT134" s="91"/>
      <c r="AU134" s="91"/>
    </row>
    <row r="135" spans="1:53" ht="13.5" thickBot="1">
      <c r="A135" s="42">
        <v>3</v>
      </c>
      <c r="B135" s="37" t="s">
        <v>676</v>
      </c>
      <c r="C135" s="21"/>
      <c r="D135" s="22"/>
      <c r="E135" s="21">
        <v>66</v>
      </c>
      <c r="F135" s="22">
        <v>66</v>
      </c>
      <c r="G135" s="7"/>
      <c r="H135" s="7"/>
      <c r="I135" s="7"/>
      <c r="J135" s="29"/>
      <c r="K135" s="33">
        <v>66</v>
      </c>
      <c r="L135" s="48"/>
      <c r="AJ135" s="91" t="s">
        <v>835</v>
      </c>
      <c r="AN135" s="64" t="s">
        <v>749</v>
      </c>
      <c r="AT135" s="91"/>
      <c r="AU135" s="91"/>
      <c r="BA135" s="13"/>
    </row>
    <row r="136" spans="1:53" ht="12.75">
      <c r="A136" s="42">
        <v>4</v>
      </c>
      <c r="B136" s="58" t="s">
        <v>345</v>
      </c>
      <c r="C136" s="17"/>
      <c r="D136" s="18"/>
      <c r="E136" s="17">
        <v>58</v>
      </c>
      <c r="F136" s="18">
        <v>58</v>
      </c>
      <c r="G136" s="10"/>
      <c r="H136" s="10"/>
      <c r="I136" s="10"/>
      <c r="J136" s="27"/>
      <c r="K136" s="31">
        <v>58</v>
      </c>
      <c r="L136" s="48"/>
      <c r="AJ136" s="91" t="s">
        <v>836</v>
      </c>
      <c r="AN136" s="91" t="s">
        <v>926</v>
      </c>
      <c r="AT136" s="91"/>
      <c r="AU136" s="91"/>
      <c r="BA136" s="13"/>
    </row>
    <row r="137" spans="1:53" ht="12.75">
      <c r="A137" s="42">
        <v>5</v>
      </c>
      <c r="B137" s="37" t="s">
        <v>656</v>
      </c>
      <c r="C137" s="19"/>
      <c r="D137" s="20"/>
      <c r="E137" s="19">
        <v>58</v>
      </c>
      <c r="F137" s="20">
        <v>58</v>
      </c>
      <c r="G137" s="1"/>
      <c r="H137" s="1"/>
      <c r="I137" s="1"/>
      <c r="J137" s="28"/>
      <c r="K137" s="32">
        <v>58</v>
      </c>
      <c r="L137" s="48"/>
      <c r="AJ137" s="91" t="s">
        <v>837</v>
      </c>
      <c r="AN137" s="91" t="s">
        <v>927</v>
      </c>
      <c r="AT137" s="91"/>
      <c r="AU137" s="91"/>
      <c r="BA137" s="13"/>
    </row>
    <row r="138" spans="1:53" ht="13.5" thickBot="1">
      <c r="A138" s="42">
        <v>6</v>
      </c>
      <c r="B138" s="15" t="s">
        <v>349</v>
      </c>
      <c r="C138" s="21">
        <v>5640</v>
      </c>
      <c r="D138" s="22">
        <v>56</v>
      </c>
      <c r="E138" s="21"/>
      <c r="F138" s="22"/>
      <c r="G138" s="7"/>
      <c r="H138" s="7"/>
      <c r="I138" s="7"/>
      <c r="J138" s="29"/>
      <c r="K138" s="33">
        <v>56</v>
      </c>
      <c r="L138" s="48"/>
      <c r="AJ138" s="124" t="s">
        <v>485</v>
      </c>
      <c r="AN138" s="91" t="s">
        <v>928</v>
      </c>
      <c r="AT138" s="91"/>
      <c r="AU138" s="91"/>
      <c r="BA138" s="13"/>
    </row>
    <row r="139" spans="1:53" ht="12.75">
      <c r="A139" s="42">
        <v>7</v>
      </c>
      <c r="B139" s="44" t="s">
        <v>491</v>
      </c>
      <c r="C139" s="17">
        <v>5669</v>
      </c>
      <c r="D139" s="18">
        <v>56</v>
      </c>
      <c r="E139" s="17"/>
      <c r="F139" s="18"/>
      <c r="G139" s="10"/>
      <c r="H139" s="10"/>
      <c r="I139" s="10"/>
      <c r="J139" s="27"/>
      <c r="K139" s="31">
        <v>56</v>
      </c>
      <c r="L139" s="48"/>
      <c r="AJ139" s="91" t="s">
        <v>838</v>
      </c>
      <c r="AN139" s="91" t="s">
        <v>929</v>
      </c>
      <c r="AT139" s="91"/>
      <c r="AU139" s="91"/>
      <c r="BA139" s="13"/>
    </row>
    <row r="140" spans="1:53" ht="12.75">
      <c r="A140" s="42">
        <v>8</v>
      </c>
      <c r="B140" s="37" t="s">
        <v>348</v>
      </c>
      <c r="C140" s="19"/>
      <c r="D140" s="20"/>
      <c r="E140" s="19">
        <v>49</v>
      </c>
      <c r="F140" s="20">
        <v>49</v>
      </c>
      <c r="G140" s="1"/>
      <c r="H140" s="1"/>
      <c r="I140" s="1"/>
      <c r="J140" s="28"/>
      <c r="K140" s="32">
        <v>49</v>
      </c>
      <c r="L140" s="48"/>
      <c r="AJ140" s="124" t="s">
        <v>839</v>
      </c>
      <c r="AK140" s="124"/>
      <c r="AN140" s="91" t="s">
        <v>150</v>
      </c>
      <c r="AT140" s="91"/>
      <c r="AU140" s="91"/>
      <c r="BA140" s="13"/>
    </row>
    <row r="141" spans="1:53" ht="13.5" thickBot="1">
      <c r="A141" s="42">
        <v>9</v>
      </c>
      <c r="B141" s="37" t="s">
        <v>690</v>
      </c>
      <c r="C141" s="21"/>
      <c r="D141" s="22"/>
      <c r="E141" s="21">
        <v>44</v>
      </c>
      <c r="F141" s="22">
        <v>44</v>
      </c>
      <c r="G141" s="7"/>
      <c r="H141" s="7"/>
      <c r="I141" s="7"/>
      <c r="J141" s="29"/>
      <c r="K141" s="33">
        <v>44</v>
      </c>
      <c r="L141" s="48"/>
      <c r="AJ141" s="91" t="s">
        <v>840</v>
      </c>
      <c r="AN141" s="91" t="s">
        <v>134</v>
      </c>
      <c r="AT141" s="91"/>
      <c r="AU141" s="91"/>
      <c r="BA141" s="13"/>
    </row>
    <row r="142" spans="1:53" ht="12.75">
      <c r="A142" s="42">
        <v>10</v>
      </c>
      <c r="B142" s="44" t="s">
        <v>350</v>
      </c>
      <c r="C142" s="17">
        <v>4197</v>
      </c>
      <c r="D142" s="18">
        <v>41</v>
      </c>
      <c r="E142" s="17"/>
      <c r="F142" s="18"/>
      <c r="G142" s="10"/>
      <c r="H142" s="10"/>
      <c r="I142" s="10"/>
      <c r="J142" s="27"/>
      <c r="K142" s="31">
        <v>41</v>
      </c>
      <c r="L142" s="48"/>
      <c r="AJ142" s="124" t="s">
        <v>841</v>
      </c>
      <c r="AK142" s="124"/>
      <c r="AN142" s="91" t="s">
        <v>930</v>
      </c>
      <c r="AT142" s="91"/>
      <c r="AU142" s="91"/>
      <c r="BA142" s="13"/>
    </row>
    <row r="143" spans="1:53" ht="12.75">
      <c r="A143" s="42">
        <v>11</v>
      </c>
      <c r="B143" s="229" t="s">
        <v>687</v>
      </c>
      <c r="C143" s="19"/>
      <c r="D143" s="20"/>
      <c r="E143" s="19">
        <v>41</v>
      </c>
      <c r="F143" s="20">
        <v>41</v>
      </c>
      <c r="G143" s="1"/>
      <c r="H143" s="1"/>
      <c r="I143" s="1"/>
      <c r="J143" s="28"/>
      <c r="K143" s="32">
        <v>41</v>
      </c>
      <c r="L143" s="48"/>
      <c r="AJ143" s="124" t="s">
        <v>19</v>
      </c>
      <c r="AN143" s="91" t="s">
        <v>931</v>
      </c>
      <c r="AT143" s="91"/>
      <c r="AU143" s="91"/>
      <c r="BA143" s="13"/>
    </row>
    <row r="144" spans="1:53" ht="13.5" thickBot="1">
      <c r="A144" s="42">
        <v>12</v>
      </c>
      <c r="B144" s="37" t="s">
        <v>347</v>
      </c>
      <c r="C144" s="21"/>
      <c r="D144" s="22"/>
      <c r="E144" s="21">
        <v>38</v>
      </c>
      <c r="F144" s="22">
        <v>38</v>
      </c>
      <c r="G144" s="7"/>
      <c r="H144" s="7"/>
      <c r="I144" s="7"/>
      <c r="J144" s="29"/>
      <c r="K144" s="33">
        <v>38</v>
      </c>
      <c r="L144" s="48"/>
      <c r="AJ144" s="91" t="s">
        <v>842</v>
      </c>
      <c r="AK144" s="92"/>
      <c r="AN144" s="91" t="s">
        <v>932</v>
      </c>
      <c r="AT144" s="91"/>
      <c r="AU144" s="91"/>
      <c r="BA144" s="13"/>
    </row>
    <row r="145" spans="1:47" ht="12.75">
      <c r="A145" s="42">
        <v>13</v>
      </c>
      <c r="B145" s="43" t="s">
        <v>346</v>
      </c>
      <c r="C145" s="17"/>
      <c r="D145" s="18"/>
      <c r="E145" s="17"/>
      <c r="F145" s="18"/>
      <c r="G145" s="10">
        <v>13</v>
      </c>
      <c r="H145" s="10">
        <v>26</v>
      </c>
      <c r="I145" s="10">
        <v>518</v>
      </c>
      <c r="J145" s="27">
        <v>5</v>
      </c>
      <c r="K145" s="31">
        <v>31</v>
      </c>
      <c r="L145" s="48"/>
      <c r="AJ145" s="124" t="s">
        <v>843</v>
      </c>
      <c r="AK145" s="124"/>
      <c r="AN145" s="91" t="s">
        <v>933</v>
      </c>
      <c r="AT145" s="91"/>
      <c r="AU145" s="91"/>
    </row>
    <row r="146" spans="1:47" ht="12.75">
      <c r="A146" s="42">
        <v>14</v>
      </c>
      <c r="B146" s="15" t="s">
        <v>351</v>
      </c>
      <c r="C146" s="19">
        <v>2965</v>
      </c>
      <c r="D146" s="20">
        <v>29</v>
      </c>
      <c r="E146" s="19"/>
      <c r="F146" s="20"/>
      <c r="G146" s="1"/>
      <c r="H146" s="1"/>
      <c r="I146" s="1"/>
      <c r="J146" s="28"/>
      <c r="K146" s="32">
        <v>29</v>
      </c>
      <c r="L146" s="48"/>
      <c r="AJ146" s="64" t="s">
        <v>755</v>
      </c>
      <c r="AN146" s="91" t="s">
        <v>934</v>
      </c>
      <c r="AT146" s="91"/>
      <c r="AU146" s="91"/>
    </row>
    <row r="147" spans="1:47" ht="13.5" thickBot="1">
      <c r="A147" s="42">
        <v>15</v>
      </c>
      <c r="B147" s="15" t="s">
        <v>688</v>
      </c>
      <c r="C147" s="21">
        <v>2960</v>
      </c>
      <c r="D147" s="22">
        <v>29</v>
      </c>
      <c r="E147" s="21"/>
      <c r="F147" s="22"/>
      <c r="G147" s="7"/>
      <c r="H147" s="7"/>
      <c r="I147" s="7"/>
      <c r="J147" s="29"/>
      <c r="K147" s="33">
        <v>29</v>
      </c>
      <c r="L147" s="48"/>
      <c r="AJ147" s="91" t="s">
        <v>844</v>
      </c>
      <c r="AN147" s="91" t="s">
        <v>237</v>
      </c>
      <c r="AT147" s="91"/>
      <c r="AU147" s="91"/>
    </row>
    <row r="148" spans="1:47" ht="12.75">
      <c r="A148" s="42">
        <v>16</v>
      </c>
      <c r="B148" s="43" t="s">
        <v>352</v>
      </c>
      <c r="C148" s="17"/>
      <c r="D148" s="18"/>
      <c r="E148" s="17"/>
      <c r="F148" s="18"/>
      <c r="G148" s="10">
        <v>8</v>
      </c>
      <c r="H148" s="10">
        <v>16</v>
      </c>
      <c r="I148" s="10">
        <v>406</v>
      </c>
      <c r="J148" s="27">
        <v>4</v>
      </c>
      <c r="K148" s="31">
        <v>20</v>
      </c>
      <c r="L148" s="49"/>
      <c r="AJ148" s="91" t="s">
        <v>845</v>
      </c>
      <c r="AN148" s="91" t="s">
        <v>935</v>
      </c>
      <c r="AT148" s="91"/>
      <c r="AU148" s="91"/>
    </row>
    <row r="149" spans="1:47" ht="12.75">
      <c r="A149" s="42">
        <v>17</v>
      </c>
      <c r="B149" s="233" t="s">
        <v>661</v>
      </c>
      <c r="C149" s="19"/>
      <c r="D149" s="20"/>
      <c r="E149" s="19"/>
      <c r="F149" s="20"/>
      <c r="G149" s="1">
        <v>6</v>
      </c>
      <c r="H149" s="1">
        <v>12</v>
      </c>
      <c r="I149" s="1">
        <v>388</v>
      </c>
      <c r="J149" s="28">
        <v>3</v>
      </c>
      <c r="K149" s="32">
        <v>15</v>
      </c>
      <c r="L149" s="49"/>
      <c r="AJ149" s="91" t="s">
        <v>846</v>
      </c>
      <c r="AN149" s="91" t="s">
        <v>936</v>
      </c>
      <c r="AT149" s="91"/>
      <c r="AU149" s="91"/>
    </row>
    <row r="150" spans="1:47" ht="13.5" thickBot="1">
      <c r="A150" s="42">
        <v>18</v>
      </c>
      <c r="B150" s="297" t="s">
        <v>354</v>
      </c>
      <c r="C150" s="21"/>
      <c r="D150" s="22"/>
      <c r="E150" s="21"/>
      <c r="F150" s="22"/>
      <c r="G150" s="7">
        <v>3</v>
      </c>
      <c r="H150" s="7">
        <v>6</v>
      </c>
      <c r="I150" s="7">
        <v>173</v>
      </c>
      <c r="J150" s="29">
        <v>1</v>
      </c>
      <c r="K150" s="33">
        <v>7</v>
      </c>
      <c r="L150" s="49"/>
      <c r="AJ150" s="91" t="s">
        <v>759</v>
      </c>
      <c r="AN150" s="91" t="s">
        <v>937</v>
      </c>
      <c r="AT150" s="91"/>
      <c r="AU150" s="91"/>
    </row>
    <row r="151" spans="1:47" ht="12.75">
      <c r="A151" s="42"/>
      <c r="B151" s="43" t="s">
        <v>492</v>
      </c>
      <c r="C151" s="17"/>
      <c r="D151" s="18"/>
      <c r="E151" s="17"/>
      <c r="F151" s="18"/>
      <c r="G151" s="10">
        <v>3</v>
      </c>
      <c r="H151" s="10">
        <v>6</v>
      </c>
      <c r="I151" s="10">
        <v>173</v>
      </c>
      <c r="J151" s="27">
        <v>1</v>
      </c>
      <c r="K151" s="31">
        <v>7</v>
      </c>
      <c r="L151" s="11"/>
      <c r="AJ151" s="91" t="s">
        <v>8</v>
      </c>
      <c r="AN151" s="91" t="s">
        <v>938</v>
      </c>
      <c r="AT151" s="91"/>
      <c r="AU151" s="91"/>
    </row>
    <row r="152" spans="1:47" ht="12.75">
      <c r="A152" s="42"/>
      <c r="B152" s="36" t="s">
        <v>356</v>
      </c>
      <c r="C152" s="19"/>
      <c r="D152" s="20"/>
      <c r="E152" s="19"/>
      <c r="F152" s="20"/>
      <c r="G152" s="1">
        <v>0</v>
      </c>
      <c r="H152" s="1">
        <v>0</v>
      </c>
      <c r="I152" s="1">
        <v>0</v>
      </c>
      <c r="J152" s="28">
        <v>0</v>
      </c>
      <c r="K152" s="32">
        <v>0</v>
      </c>
      <c r="L152" s="11"/>
      <c r="AJ152" s="91" t="s">
        <v>847</v>
      </c>
      <c r="AN152" s="91" t="s">
        <v>939</v>
      </c>
      <c r="AT152" s="91"/>
      <c r="AU152" s="91"/>
    </row>
    <row r="153" spans="1:47" ht="13.5" thickBot="1">
      <c r="A153" s="42"/>
      <c r="B153" s="299" t="s">
        <v>691</v>
      </c>
      <c r="C153" s="21"/>
      <c r="D153" s="22"/>
      <c r="E153" s="21"/>
      <c r="F153" s="22"/>
      <c r="G153" s="7">
        <v>0</v>
      </c>
      <c r="H153" s="7">
        <v>0</v>
      </c>
      <c r="I153" s="7">
        <v>0</v>
      </c>
      <c r="J153" s="29">
        <v>0</v>
      </c>
      <c r="K153" s="33">
        <v>0</v>
      </c>
      <c r="L153" s="12"/>
      <c r="AN153" s="124" t="s">
        <v>138</v>
      </c>
      <c r="AT153" s="91"/>
      <c r="AU153" s="91"/>
    </row>
    <row r="154" spans="1:47" ht="13.5" thickBot="1">
      <c r="A154" s="42"/>
      <c r="B154" s="169"/>
      <c r="C154" s="21"/>
      <c r="D154" s="22"/>
      <c r="E154" s="21"/>
      <c r="F154" s="22"/>
      <c r="G154" s="7"/>
      <c r="H154" s="7"/>
      <c r="I154" s="7"/>
      <c r="J154" s="29"/>
      <c r="K154" s="33"/>
      <c r="L154" s="12"/>
      <c r="AN154" s="91" t="s">
        <v>940</v>
      </c>
      <c r="AT154" s="91"/>
      <c r="AU154" s="91"/>
    </row>
    <row r="155" spans="15:47" ht="12.75">
      <c r="O155" s="88"/>
      <c r="AN155" s="91" t="s">
        <v>746</v>
      </c>
      <c r="AT155" s="91"/>
      <c r="AU155" s="91"/>
    </row>
    <row r="156" spans="15:47" ht="12.75">
      <c r="O156" s="88"/>
      <c r="AN156" s="91" t="s">
        <v>941</v>
      </c>
      <c r="AT156" s="91"/>
      <c r="AU156" s="91"/>
    </row>
    <row r="157" spans="15:47" ht="12.75">
      <c r="O157" s="88"/>
      <c r="AN157" s="124" t="s">
        <v>942</v>
      </c>
      <c r="AO157" s="124"/>
      <c r="AP157" s="124"/>
      <c r="AT157" s="91"/>
      <c r="AU157" s="91"/>
    </row>
    <row r="158" spans="40:47" ht="12.75">
      <c r="AN158" s="91" t="s">
        <v>943</v>
      </c>
      <c r="AT158" s="91"/>
      <c r="AU158" s="91"/>
    </row>
    <row r="159" spans="40:47" ht="24" customHeight="1">
      <c r="AN159" s="124" t="s">
        <v>47</v>
      </c>
      <c r="AT159" s="91"/>
      <c r="AU159" s="91"/>
    </row>
    <row r="160" spans="40:47" ht="13.5" customHeight="1">
      <c r="AN160" s="91" t="s">
        <v>944</v>
      </c>
      <c r="AT160" s="91"/>
      <c r="AU160" s="91"/>
    </row>
    <row r="161" spans="40:47" ht="12.75">
      <c r="AN161" s="91" t="s">
        <v>945</v>
      </c>
      <c r="AT161" s="91"/>
      <c r="AU161" s="91"/>
    </row>
    <row r="162" spans="40:47" ht="12.75">
      <c r="AN162" s="91" t="s">
        <v>946</v>
      </c>
      <c r="AT162" s="91"/>
      <c r="AU162" s="91"/>
    </row>
    <row r="163" spans="40:47" ht="12.75">
      <c r="AN163" s="91" t="s">
        <v>646</v>
      </c>
      <c r="AT163" s="91"/>
      <c r="AU163" s="91"/>
    </row>
    <row r="164" spans="40:47" ht="12.75">
      <c r="AN164" s="124" t="s">
        <v>947</v>
      </c>
      <c r="AO164" s="124"/>
      <c r="AP164" s="124"/>
      <c r="AT164" s="91"/>
      <c r="AU164" s="91"/>
    </row>
    <row r="165" spans="40:47" ht="12.75">
      <c r="AN165" s="91" t="s">
        <v>948</v>
      </c>
      <c r="AT165" s="91"/>
      <c r="AU165" s="91"/>
    </row>
    <row r="166" spans="40:47" ht="12.75">
      <c r="AN166" s="124" t="s">
        <v>19</v>
      </c>
      <c r="AT166" s="91"/>
      <c r="AU166" s="91"/>
    </row>
    <row r="167" spans="40:47" ht="12.75">
      <c r="AN167" s="91" t="s">
        <v>949</v>
      </c>
      <c r="AT167" s="91"/>
      <c r="AU167" s="91"/>
    </row>
    <row r="168" spans="40:47" ht="12.75">
      <c r="AN168" s="91" t="s">
        <v>950</v>
      </c>
      <c r="AT168" s="91"/>
      <c r="AU168" s="91"/>
    </row>
    <row r="169" spans="40:47" ht="12.75">
      <c r="AN169" s="91" t="s">
        <v>951</v>
      </c>
      <c r="AT169" s="91"/>
      <c r="AU169" s="91"/>
    </row>
    <row r="170" spans="40:47" ht="12.75">
      <c r="AN170" s="124" t="s">
        <v>952</v>
      </c>
      <c r="AO170" s="124"/>
      <c r="AP170" s="124"/>
      <c r="AT170" s="91"/>
      <c r="AU170" s="91"/>
    </row>
    <row r="171" spans="40:47" ht="12.75">
      <c r="AN171" s="91" t="s">
        <v>759</v>
      </c>
      <c r="AT171" s="91"/>
      <c r="AU171" s="91"/>
    </row>
    <row r="172" spans="40:47" ht="12.75">
      <c r="AN172" s="91" t="s">
        <v>8</v>
      </c>
      <c r="AT172" s="91"/>
      <c r="AU172" s="91"/>
    </row>
    <row r="173" ht="12.75">
      <c r="AN173" s="91" t="s">
        <v>953</v>
      </c>
    </row>
  </sheetData>
  <sheetProtection/>
  <mergeCells count="34">
    <mergeCell ref="W102:X102"/>
    <mergeCell ref="W103:X103"/>
    <mergeCell ref="W104:X104"/>
    <mergeCell ref="A1:AE1"/>
    <mergeCell ref="R26:U26"/>
    <mergeCell ref="R27:U27"/>
    <mergeCell ref="R28:U28"/>
    <mergeCell ref="R29:U29"/>
    <mergeCell ref="B85:B86"/>
    <mergeCell ref="R36:U36"/>
    <mergeCell ref="R30:U30"/>
    <mergeCell ref="R31:U31"/>
    <mergeCell ref="R32:U32"/>
    <mergeCell ref="R33:U33"/>
    <mergeCell ref="R34:U34"/>
    <mergeCell ref="R35:U35"/>
    <mergeCell ref="U42:AC42"/>
    <mergeCell ref="AD42:AD43"/>
    <mergeCell ref="A108:A109"/>
    <mergeCell ref="B108:B109"/>
    <mergeCell ref="C108:K108"/>
    <mergeCell ref="L108:L109"/>
    <mergeCell ref="C85:K85"/>
    <mergeCell ref="A85:A86"/>
    <mergeCell ref="A42:A43"/>
    <mergeCell ref="AD85:AD86"/>
    <mergeCell ref="A131:A132"/>
    <mergeCell ref="B131:B132"/>
    <mergeCell ref="C131:K131"/>
    <mergeCell ref="L131:L132"/>
    <mergeCell ref="L85:L86"/>
    <mergeCell ref="B42:B43"/>
    <mergeCell ref="C42:K42"/>
    <mergeCell ref="L42:T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73"/>
  <sheetViews>
    <sheetView zoomScale="70" zoomScaleNormal="70" zoomScalePageLayoutView="0" workbookViewId="0" topLeftCell="A16">
      <selection activeCell="Z77" sqref="Z77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7.421875" style="91" hidden="1" customWidth="1" outlineLevel="1"/>
    <col min="33" max="33" width="49.140625" style="91" hidden="1" customWidth="1" outlineLevel="1"/>
    <col min="34" max="34" width="3.57421875" style="91" customWidth="1" collapsed="1"/>
    <col min="35" max="35" width="3.140625" style="91" customWidth="1"/>
    <col min="36" max="36" width="29.8515625" style="91" hidden="1" customWidth="1" outlineLevel="1"/>
    <col min="37" max="37" width="37.00390625" style="91" hidden="1" customWidth="1" outlineLevel="1"/>
    <col min="38" max="38" width="2.140625" style="91" customWidth="1" collapsed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274" t="s">
        <v>680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682</v>
      </c>
      <c r="I2" s="91"/>
      <c r="AZ2" s="92"/>
    </row>
    <row r="3" spans="1:52" ht="12.75">
      <c r="A3" s="2" t="s">
        <v>340</v>
      </c>
      <c r="H3" s="214" t="s">
        <v>683</v>
      </c>
      <c r="I3" s="91"/>
      <c r="U3" s="109"/>
      <c r="AZ3" s="92"/>
    </row>
    <row r="4" spans="1:52" ht="12.75">
      <c r="A4" s="2" t="s">
        <v>61</v>
      </c>
      <c r="H4" s="217" t="s">
        <v>684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75" t="s">
        <v>670</v>
      </c>
      <c r="I7" s="276" t="s">
        <v>34</v>
      </c>
      <c r="J7" s="236" t="s">
        <v>671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54</v>
      </c>
      <c r="I8" s="241" t="s">
        <v>34</v>
      </c>
      <c r="J8" s="239" t="s">
        <v>55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685</v>
      </c>
      <c r="I9" s="238" t="s">
        <v>34</v>
      </c>
      <c r="J9" s="239" t="s">
        <v>686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/>
      <c r="I11" s="241"/>
      <c r="J11" s="239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192" t="s">
        <v>49</v>
      </c>
      <c r="J26" s="226" t="s">
        <v>50</v>
      </c>
      <c r="K26" s="174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152">
        <v>27</v>
      </c>
      <c r="J27" s="249">
        <f>D27+E27+F27</f>
        <v>0</v>
      </c>
      <c r="K27" s="175"/>
      <c r="L27" s="150"/>
      <c r="M27" s="150"/>
      <c r="N27" s="152"/>
      <c r="O27" s="221"/>
      <c r="P27" s="194">
        <f aca="true" t="shared" si="0" ref="P27:P33">G27+H27+I27+J27+K27+L27+M27+N27+O27</f>
        <v>89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152">
        <v>26</v>
      </c>
      <c r="J28" s="249">
        <f aca="true" t="shared" si="1" ref="J28:J34">D28+E28+F28</f>
        <v>0</v>
      </c>
      <c r="K28" s="175"/>
      <c r="L28" s="150"/>
      <c r="M28" s="150"/>
      <c r="N28" s="152"/>
      <c r="O28" s="221"/>
      <c r="P28" s="195">
        <f t="shared" si="0"/>
        <v>94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152">
        <v>19</v>
      </c>
      <c r="J29" s="249">
        <f t="shared" si="1"/>
        <v>0</v>
      </c>
      <c r="K29" s="175"/>
      <c r="L29" s="150"/>
      <c r="M29" s="150"/>
      <c r="N29" s="152"/>
      <c r="O29" s="221"/>
      <c r="P29" s="195">
        <f t="shared" si="0"/>
        <v>51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152">
        <v>21</v>
      </c>
      <c r="J30" s="249">
        <f t="shared" si="1"/>
        <v>0</v>
      </c>
      <c r="K30" s="175"/>
      <c r="L30" s="150"/>
      <c r="M30" s="150"/>
      <c r="N30" s="152"/>
      <c r="O30" s="221"/>
      <c r="P30" s="195">
        <f t="shared" si="0"/>
        <v>58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152">
        <v>12</v>
      </c>
      <c r="J31" s="249">
        <f t="shared" si="1"/>
        <v>0</v>
      </c>
      <c r="K31" s="175"/>
      <c r="L31" s="150"/>
      <c r="M31" s="150"/>
      <c r="N31" s="152"/>
      <c r="O31" s="221"/>
      <c r="P31" s="195">
        <f t="shared" si="0"/>
        <v>44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152">
        <v>19</v>
      </c>
      <c r="J32" s="249">
        <f t="shared" si="1"/>
        <v>0</v>
      </c>
      <c r="K32" s="175"/>
      <c r="L32" s="150"/>
      <c r="M32" s="150"/>
      <c r="N32" s="152"/>
      <c r="O32" s="221"/>
      <c r="P32" s="195">
        <f t="shared" si="0"/>
        <v>59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689</v>
      </c>
      <c r="C33" s="181"/>
      <c r="D33" s="242"/>
      <c r="E33" s="244"/>
      <c r="F33" s="245"/>
      <c r="G33" s="224">
        <v>18</v>
      </c>
      <c r="H33" s="246">
        <v>14</v>
      </c>
      <c r="I33" s="152">
        <v>20</v>
      </c>
      <c r="J33" s="249">
        <f t="shared" si="1"/>
        <v>0</v>
      </c>
      <c r="K33" s="175"/>
      <c r="L33" s="150"/>
      <c r="M33" s="150"/>
      <c r="N33" s="152"/>
      <c r="O33" s="221"/>
      <c r="P33" s="195">
        <f t="shared" si="0"/>
        <v>52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152">
        <v>0</v>
      </c>
      <c r="J34" s="249">
        <f t="shared" si="1"/>
        <v>0</v>
      </c>
      <c r="K34" s="175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152"/>
      <c r="J35" s="249"/>
      <c r="K35" s="175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152"/>
      <c r="J36" s="250"/>
      <c r="K36" s="175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spans="36:52" ht="13.5" customHeight="1">
      <c r="AJ37" s="124" t="s">
        <v>954</v>
      </c>
      <c r="AZ37" s="92"/>
    </row>
    <row r="38" spans="2:52" ht="13.5" customHeight="1">
      <c r="B38" s="89"/>
      <c r="AN38" s="124" t="s">
        <v>955</v>
      </c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F42" s="91" t="s">
        <v>692</v>
      </c>
      <c r="AJ42" s="91" t="s">
        <v>761</v>
      </c>
      <c r="AN42" s="91" t="s">
        <v>848</v>
      </c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F43" s="91" t="s">
        <v>17</v>
      </c>
      <c r="AJ43" s="91" t="s">
        <v>17</v>
      </c>
      <c r="AN43" s="91" t="s">
        <v>17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1" t="s">
        <v>693</v>
      </c>
      <c r="AJ44" s="91" t="s">
        <v>762</v>
      </c>
      <c r="AN44" s="91" t="s">
        <v>849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124" t="s">
        <v>694</v>
      </c>
      <c r="AJ45" s="91" t="s">
        <v>763</v>
      </c>
      <c r="AN45" s="91" t="s">
        <v>850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124" t="s">
        <v>695</v>
      </c>
      <c r="AJ46" s="91" t="s">
        <v>764</v>
      </c>
      <c r="AN46" s="64" t="s">
        <v>851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7">K47+T47+AC47</f>
        <v>0</v>
      </c>
      <c r="AF47" s="91" t="s">
        <v>696</v>
      </c>
      <c r="AJ47" s="91" t="s">
        <v>765</v>
      </c>
      <c r="AN47" s="91" t="s">
        <v>852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1" t="s">
        <v>697</v>
      </c>
      <c r="AJ48" s="91" t="s">
        <v>766</v>
      </c>
      <c r="AN48" s="91" t="s">
        <v>853</v>
      </c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1" t="s">
        <v>698</v>
      </c>
      <c r="AJ49" s="124" t="s">
        <v>767</v>
      </c>
      <c r="AN49" s="64" t="s">
        <v>854</v>
      </c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124" t="s">
        <v>699</v>
      </c>
      <c r="AJ50" s="64" t="s">
        <v>768</v>
      </c>
      <c r="AN50" s="124" t="s">
        <v>855</v>
      </c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64" t="s">
        <v>700</v>
      </c>
      <c r="AJ51" s="64" t="s">
        <v>769</v>
      </c>
      <c r="AN51" s="64" t="s">
        <v>856</v>
      </c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1" t="s">
        <v>701</v>
      </c>
      <c r="AJ52" s="91" t="s">
        <v>770</v>
      </c>
      <c r="AN52" s="64" t="s">
        <v>857</v>
      </c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1" t="s">
        <v>702</v>
      </c>
      <c r="AJ53" s="64" t="s">
        <v>771</v>
      </c>
      <c r="AN53" s="64" t="s">
        <v>858</v>
      </c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64" t="s">
        <v>703</v>
      </c>
      <c r="AJ54" s="64" t="s">
        <v>772</v>
      </c>
      <c r="AN54" s="91" t="s">
        <v>859</v>
      </c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1" t="s">
        <v>704</v>
      </c>
      <c r="AJ55" s="91" t="s">
        <v>773</v>
      </c>
      <c r="AN55" s="124" t="s">
        <v>860</v>
      </c>
      <c r="AT55" s="91"/>
      <c r="AU55" s="91"/>
      <c r="AZ55" s="92"/>
    </row>
    <row r="56" spans="1:52" ht="12.75">
      <c r="A56" s="42">
        <v>13</v>
      </c>
      <c r="B56" s="44" t="s">
        <v>688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124" t="s">
        <v>705</v>
      </c>
      <c r="AJ56" s="64" t="s">
        <v>774</v>
      </c>
      <c r="AN56" s="64" t="s">
        <v>861</v>
      </c>
      <c r="AT56" s="91"/>
      <c r="AU56" s="91"/>
      <c r="AZ56" s="92"/>
    </row>
    <row r="57" spans="1:52" ht="12.75">
      <c r="A57" s="42">
        <v>14</v>
      </c>
      <c r="B57" s="36" t="s">
        <v>691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64" t="s">
        <v>706</v>
      </c>
      <c r="AJ57" s="124" t="s">
        <v>775</v>
      </c>
      <c r="AN57" s="64" t="s">
        <v>862</v>
      </c>
      <c r="AT57" s="91"/>
      <c r="AU57" s="91"/>
      <c r="AZ57" s="92"/>
    </row>
    <row r="58" spans="1:52" ht="13.5" thickBot="1">
      <c r="A58" s="42">
        <v>15</v>
      </c>
      <c r="B58" s="37" t="s">
        <v>690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124" t="s">
        <v>707</v>
      </c>
      <c r="AJ58" s="124" t="s">
        <v>776</v>
      </c>
      <c r="AN58" s="91" t="s">
        <v>863</v>
      </c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64" t="s">
        <v>708</v>
      </c>
      <c r="AJ59" s="64" t="s">
        <v>777</v>
      </c>
      <c r="AN59" s="91" t="s">
        <v>864</v>
      </c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F60" s="64" t="s">
        <v>709</v>
      </c>
      <c r="AJ60" s="124" t="s">
        <v>778</v>
      </c>
      <c r="AN60" s="124" t="s">
        <v>865</v>
      </c>
      <c r="AT60" s="91"/>
      <c r="AU60" s="91"/>
      <c r="AZ60" s="92"/>
    </row>
    <row r="61" spans="1:52" ht="16.5" thickBot="1">
      <c r="A61" s="42">
        <v>18</v>
      </c>
      <c r="B61" s="278" t="s">
        <v>676</v>
      </c>
      <c r="C61" s="279"/>
      <c r="D61" s="280"/>
      <c r="E61" s="281"/>
      <c r="F61" s="282">
        <f>E61</f>
        <v>0</v>
      </c>
      <c r="G61" s="283"/>
      <c r="H61" s="283"/>
      <c r="I61" s="283"/>
      <c r="J61" s="284"/>
      <c r="K61" s="285">
        <f>F61</f>
        <v>0</v>
      </c>
      <c r="L61" s="279"/>
      <c r="M61" s="280"/>
      <c r="N61" s="281"/>
      <c r="O61" s="282">
        <f>N61</f>
        <v>0</v>
      </c>
      <c r="P61" s="283"/>
      <c r="Q61" s="283"/>
      <c r="R61" s="283"/>
      <c r="S61" s="284"/>
      <c r="T61" s="285">
        <f>O61</f>
        <v>0</v>
      </c>
      <c r="U61" s="279"/>
      <c r="V61" s="280"/>
      <c r="W61" s="281"/>
      <c r="X61" s="282">
        <f>W61</f>
        <v>0</v>
      </c>
      <c r="Y61" s="283"/>
      <c r="Z61" s="283"/>
      <c r="AA61" s="283"/>
      <c r="AB61" s="284"/>
      <c r="AC61" s="285">
        <f>X61</f>
        <v>0</v>
      </c>
      <c r="AD61" s="286">
        <f t="shared" si="2"/>
        <v>0</v>
      </c>
      <c r="AF61" s="64" t="s">
        <v>710</v>
      </c>
      <c r="AJ61" s="124" t="s">
        <v>779</v>
      </c>
      <c r="AN61" s="124" t="s">
        <v>866</v>
      </c>
      <c r="AT61" s="91"/>
      <c r="AU61" s="91"/>
      <c r="AX61" s="113"/>
      <c r="AZ61" s="92"/>
    </row>
    <row r="62" spans="1:52" ht="12.75">
      <c r="A62" s="42">
        <v>19</v>
      </c>
      <c r="B62" s="231" t="s">
        <v>660</v>
      </c>
      <c r="C62" s="287"/>
      <c r="D62" s="288"/>
      <c r="E62" s="289"/>
      <c r="F62" s="290"/>
      <c r="G62" s="291"/>
      <c r="H62" s="291"/>
      <c r="I62" s="291"/>
      <c r="J62" s="292"/>
      <c r="K62" s="293">
        <f>D62</f>
        <v>0</v>
      </c>
      <c r="L62" s="287"/>
      <c r="M62" s="288"/>
      <c r="N62" s="289"/>
      <c r="O62" s="290"/>
      <c r="P62" s="291"/>
      <c r="Q62" s="291"/>
      <c r="R62" s="291"/>
      <c r="S62" s="292"/>
      <c r="T62" s="293">
        <f>M62</f>
        <v>0</v>
      </c>
      <c r="U62" s="287"/>
      <c r="V62" s="288"/>
      <c r="W62" s="289"/>
      <c r="X62" s="290"/>
      <c r="Y62" s="291"/>
      <c r="Z62" s="291"/>
      <c r="AA62" s="291"/>
      <c r="AB62" s="292"/>
      <c r="AC62" s="293">
        <f>V62</f>
        <v>0</v>
      </c>
      <c r="AD62" s="5">
        <f t="shared" si="2"/>
        <v>0</v>
      </c>
      <c r="AF62" s="91" t="s">
        <v>711</v>
      </c>
      <c r="AJ62" s="64" t="s">
        <v>780</v>
      </c>
      <c r="AN62" s="124" t="s">
        <v>867</v>
      </c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1" t="s">
        <v>18</v>
      </c>
      <c r="AJ63" s="91" t="s">
        <v>781</v>
      </c>
      <c r="AN63" s="91" t="s">
        <v>781</v>
      </c>
      <c r="AT63" s="91"/>
      <c r="AU63" s="91"/>
      <c r="AZ63" s="92"/>
    </row>
    <row r="64" spans="1:52" ht="13.5" thickBot="1">
      <c r="A64" s="42">
        <v>21</v>
      </c>
      <c r="B64" s="295" t="s">
        <v>687</v>
      </c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F64" s="91" t="s">
        <v>712</v>
      </c>
      <c r="AJ64" s="91" t="s">
        <v>18</v>
      </c>
      <c r="AN64" s="91" t="s">
        <v>18</v>
      </c>
      <c r="AT64" s="91"/>
      <c r="AU64" s="91"/>
      <c r="AZ64" s="92"/>
    </row>
    <row r="65" spans="1:52" ht="12.75">
      <c r="A65" s="42">
        <v>22</v>
      </c>
      <c r="B65" s="231"/>
      <c r="C65" s="287"/>
      <c r="D65" s="288"/>
      <c r="E65" s="289"/>
      <c r="F65" s="290"/>
      <c r="G65" s="291"/>
      <c r="H65" s="291"/>
      <c r="I65" s="291"/>
      <c r="J65" s="292"/>
      <c r="K65" s="293">
        <f>D65</f>
        <v>0</v>
      </c>
      <c r="L65" s="287"/>
      <c r="M65" s="288"/>
      <c r="N65" s="289"/>
      <c r="O65" s="290"/>
      <c r="P65" s="291"/>
      <c r="Q65" s="291"/>
      <c r="R65" s="291"/>
      <c r="S65" s="292"/>
      <c r="T65" s="293">
        <f>M65</f>
        <v>0</v>
      </c>
      <c r="U65" s="287"/>
      <c r="V65" s="288"/>
      <c r="W65" s="289"/>
      <c r="X65" s="290"/>
      <c r="Y65" s="291"/>
      <c r="Z65" s="291"/>
      <c r="AA65" s="291"/>
      <c r="AB65" s="292"/>
      <c r="AC65" s="293">
        <f>V65</f>
        <v>0</v>
      </c>
      <c r="AD65" s="5">
        <f t="shared" si="2"/>
        <v>0</v>
      </c>
      <c r="AF65" s="91" t="s">
        <v>713</v>
      </c>
      <c r="AJ65" s="91" t="s">
        <v>322</v>
      </c>
      <c r="AN65" s="91" t="s">
        <v>868</v>
      </c>
      <c r="AT65" s="91"/>
      <c r="AU65" s="91"/>
      <c r="AZ65" s="92"/>
    </row>
    <row r="66" spans="1:52" ht="12.75">
      <c r="A66" s="42">
        <v>23</v>
      </c>
      <c r="B66" s="233"/>
      <c r="C66" s="19"/>
      <c r="D66" s="20"/>
      <c r="E66" s="19"/>
      <c r="F66" s="20"/>
      <c r="G66" s="38"/>
      <c r="H66" s="38">
        <f>G66*2</f>
        <v>0</v>
      </c>
      <c r="I66" s="38"/>
      <c r="J66" s="39"/>
      <c r="K66" s="32">
        <f>H66+J66</f>
        <v>0</v>
      </c>
      <c r="L66" s="19"/>
      <c r="M66" s="20"/>
      <c r="N66" s="19"/>
      <c r="O66" s="20"/>
      <c r="P66" s="38"/>
      <c r="Q66" s="38">
        <f>P66*2</f>
        <v>0</v>
      </c>
      <c r="R66" s="38"/>
      <c r="S66" s="39"/>
      <c r="T66" s="32">
        <f>Q66+S66</f>
        <v>0</v>
      </c>
      <c r="U66" s="19"/>
      <c r="V66" s="20"/>
      <c r="W66" s="19"/>
      <c r="X66" s="20"/>
      <c r="Y66" s="38"/>
      <c r="Z66" s="38">
        <f>Y66*2</f>
        <v>0</v>
      </c>
      <c r="AA66" s="38"/>
      <c r="AB66" s="39"/>
      <c r="AC66" s="32">
        <f>Z66+AB66</f>
        <v>0</v>
      </c>
      <c r="AD66" s="3">
        <f t="shared" si="2"/>
        <v>0</v>
      </c>
      <c r="AF66" s="91" t="s">
        <v>714</v>
      </c>
      <c r="AJ66" s="91" t="s">
        <v>782</v>
      </c>
      <c r="AN66" s="91" t="s">
        <v>869</v>
      </c>
      <c r="AT66" s="91"/>
      <c r="AU66" s="91"/>
      <c r="AZ66" s="92"/>
    </row>
    <row r="67" spans="1:52" ht="13.5" thickBot="1">
      <c r="A67" s="294">
        <v>24</v>
      </c>
      <c r="B67" s="295"/>
      <c r="C67" s="21"/>
      <c r="D67" s="22"/>
      <c r="E67" s="60"/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/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/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 t="shared" si="2"/>
        <v>0</v>
      </c>
      <c r="AF67" s="124" t="s">
        <v>57</v>
      </c>
      <c r="AJ67" s="91" t="s">
        <v>783</v>
      </c>
      <c r="AN67" s="91" t="s">
        <v>870</v>
      </c>
      <c r="AT67" s="91"/>
      <c r="AU67" s="91"/>
      <c r="AZ67" s="92"/>
    </row>
    <row r="68" spans="1:52" ht="12.75">
      <c r="A68" s="63"/>
      <c r="B68" s="63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14"/>
      <c r="AF68" s="91" t="s">
        <v>715</v>
      </c>
      <c r="AJ68" s="91" t="s">
        <v>784</v>
      </c>
      <c r="AN68" s="91" t="s">
        <v>871</v>
      </c>
      <c r="AT68" s="91"/>
      <c r="AU68" s="91"/>
      <c r="AZ68" s="92"/>
    </row>
    <row r="69" spans="32:52" ht="12.75">
      <c r="AF69" s="91" t="s">
        <v>716</v>
      </c>
      <c r="AJ69" s="91" t="s">
        <v>785</v>
      </c>
      <c r="AN69" s="91" t="s">
        <v>94</v>
      </c>
      <c r="AT69" s="91"/>
      <c r="AU69" s="91"/>
      <c r="AZ69" s="91"/>
    </row>
    <row r="70" spans="2:40" s="91" customFormat="1" ht="12.75">
      <c r="B70" s="151" t="s">
        <v>373</v>
      </c>
      <c r="AF70" s="91" t="s">
        <v>717</v>
      </c>
      <c r="AJ70" s="91" t="s">
        <v>128</v>
      </c>
      <c r="AN70" s="91" t="s">
        <v>872</v>
      </c>
    </row>
    <row r="71" spans="5:52" ht="13.5" thickBot="1">
      <c r="E71" s="64"/>
      <c r="N71" s="64"/>
      <c r="W71" s="64"/>
      <c r="AF71" s="124" t="s">
        <v>718</v>
      </c>
      <c r="AG71" s="124"/>
      <c r="AJ71" s="91" t="s">
        <v>786</v>
      </c>
      <c r="AN71" s="91" t="s">
        <v>873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124" t="s">
        <v>485</v>
      </c>
      <c r="AJ72" s="91" t="s">
        <v>787</v>
      </c>
      <c r="AN72" s="91" t="s">
        <v>470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0</v>
      </c>
      <c r="E73" s="70"/>
      <c r="G73" s="90" t="s">
        <v>10</v>
      </c>
      <c r="H73" s="91"/>
      <c r="I73" s="92"/>
      <c r="L73" s="55">
        <v>1</v>
      </c>
      <c r="M73" s="69">
        <f>T44+T45+T46</f>
        <v>0</v>
      </c>
      <c r="N73" s="79"/>
      <c r="U73" s="296">
        <v>1</v>
      </c>
      <c r="V73" s="69">
        <f>AC44+AC45+AC46</f>
        <v>0</v>
      </c>
      <c r="W73" s="79"/>
      <c r="AD73" s="82">
        <f aca="true" t="shared" si="3" ref="AD73:AD80">W73+N73+E73</f>
        <v>0</v>
      </c>
      <c r="AF73" s="91" t="s">
        <v>719</v>
      </c>
      <c r="AJ73" s="91" t="s">
        <v>788</v>
      </c>
      <c r="AN73" s="91" t="s">
        <v>874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0</v>
      </c>
      <c r="E74" s="67"/>
      <c r="G74" s="90" t="s">
        <v>11</v>
      </c>
      <c r="H74" s="91"/>
      <c r="I74" s="92"/>
      <c r="L74" s="56">
        <v>2</v>
      </c>
      <c r="M74" s="65">
        <f>T47+T48+T49</f>
        <v>0</v>
      </c>
      <c r="N74" s="77"/>
      <c r="U74" s="56">
        <v>2</v>
      </c>
      <c r="V74" s="65">
        <f>AC47+AC48+AC49</f>
        <v>0</v>
      </c>
      <c r="W74" s="77"/>
      <c r="AD74" s="70">
        <f t="shared" si="3"/>
        <v>0</v>
      </c>
      <c r="AF74" s="91" t="s">
        <v>720</v>
      </c>
      <c r="AJ74" s="91" t="s">
        <v>237</v>
      </c>
      <c r="AN74" s="91" t="s">
        <v>875</v>
      </c>
      <c r="AT74" s="91"/>
      <c r="AU74" s="91"/>
      <c r="AZ74" s="91"/>
    </row>
    <row r="75" spans="1:52" ht="12.75">
      <c r="A75" s="56">
        <v>3</v>
      </c>
      <c r="B75" s="154" t="s">
        <v>361</v>
      </c>
      <c r="C75" s="86"/>
      <c r="D75" s="65">
        <f>K50+K51+K52</f>
        <v>0</v>
      </c>
      <c r="E75" s="67"/>
      <c r="G75" s="90" t="s">
        <v>12</v>
      </c>
      <c r="H75" s="91"/>
      <c r="I75" s="92"/>
      <c r="L75" s="56">
        <v>3</v>
      </c>
      <c r="M75" s="65">
        <f>T50+T51+T52</f>
        <v>0</v>
      </c>
      <c r="N75" s="77"/>
      <c r="U75" s="56">
        <v>3</v>
      </c>
      <c r="V75" s="65">
        <f>AC50+AC51+AC52</f>
        <v>0</v>
      </c>
      <c r="W75" s="77"/>
      <c r="AD75" s="70">
        <f t="shared" si="3"/>
        <v>0</v>
      </c>
      <c r="AF75" s="91" t="s">
        <v>721</v>
      </c>
      <c r="AJ75" s="91" t="s">
        <v>789</v>
      </c>
      <c r="AN75" s="91" t="s">
        <v>876</v>
      </c>
      <c r="AT75" s="91"/>
      <c r="AU75" s="91"/>
      <c r="AZ75" s="91"/>
    </row>
    <row r="76" spans="1:52" ht="12.75">
      <c r="A76" s="56">
        <v>4</v>
      </c>
      <c r="B76" s="154" t="s">
        <v>360</v>
      </c>
      <c r="C76" s="86"/>
      <c r="D76" s="65">
        <f>K53+K54+K55</f>
        <v>0</v>
      </c>
      <c r="E76" s="67"/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0</v>
      </c>
      <c r="N76" s="77"/>
      <c r="U76" s="56">
        <v>4</v>
      </c>
      <c r="V76" s="65">
        <f>AC53+AC54+AC55</f>
        <v>0</v>
      </c>
      <c r="W76" s="77"/>
      <c r="AC76" s="63"/>
      <c r="AD76" s="70">
        <f t="shared" si="3"/>
        <v>0</v>
      </c>
      <c r="AF76" s="91" t="s">
        <v>722</v>
      </c>
      <c r="AJ76" s="91" t="s">
        <v>94</v>
      </c>
      <c r="AN76" s="91" t="s">
        <v>877</v>
      </c>
      <c r="AT76" s="91"/>
      <c r="AU76" s="91"/>
      <c r="AZ76" s="91"/>
    </row>
    <row r="77" spans="1:52" ht="12.75">
      <c r="A77" s="56">
        <v>5</v>
      </c>
      <c r="B77" s="154" t="s">
        <v>362</v>
      </c>
      <c r="C77" s="86"/>
      <c r="D77" s="65">
        <f>K56+K57+K58</f>
        <v>0</v>
      </c>
      <c r="E77" s="67"/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0</v>
      </c>
      <c r="N77" s="77"/>
      <c r="U77" s="56">
        <v>5</v>
      </c>
      <c r="V77" s="65">
        <f>AC56+AC57+AC58</f>
        <v>0</v>
      </c>
      <c r="W77" s="77"/>
      <c r="AC77" s="63"/>
      <c r="AD77" s="70">
        <f t="shared" si="3"/>
        <v>0</v>
      </c>
      <c r="AF77" s="124" t="s">
        <v>723</v>
      </c>
      <c r="AG77" s="124"/>
      <c r="AJ77" s="91" t="s">
        <v>790</v>
      </c>
      <c r="AN77" s="91" t="s">
        <v>878</v>
      </c>
      <c r="AT77" s="91"/>
      <c r="AU77" s="91"/>
      <c r="AZ77" s="91"/>
    </row>
    <row r="78" spans="1:52" ht="12.75">
      <c r="A78" s="56">
        <v>6</v>
      </c>
      <c r="B78" s="154" t="s">
        <v>662</v>
      </c>
      <c r="C78" s="86"/>
      <c r="D78" s="65">
        <f>K59+K60+K61</f>
        <v>0</v>
      </c>
      <c r="E78" s="67"/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0</v>
      </c>
      <c r="N78" s="77"/>
      <c r="U78" s="56">
        <v>6</v>
      </c>
      <c r="V78" s="65">
        <f>AC59+AC60+AC61</f>
        <v>0</v>
      </c>
      <c r="W78" s="77"/>
      <c r="AC78" s="63"/>
      <c r="AD78" s="70">
        <f t="shared" si="3"/>
        <v>0</v>
      </c>
      <c r="AF78" s="91" t="s">
        <v>470</v>
      </c>
      <c r="AJ78" s="91" t="s">
        <v>791</v>
      </c>
      <c r="AN78" s="64" t="s">
        <v>442</v>
      </c>
      <c r="AT78" s="91"/>
      <c r="AU78" s="91"/>
      <c r="AZ78" s="91"/>
    </row>
    <row r="79" spans="1:52" ht="12.75">
      <c r="A79" s="56">
        <v>7</v>
      </c>
      <c r="B79" s="110" t="s">
        <v>663</v>
      </c>
      <c r="C79" s="86"/>
      <c r="D79" s="66">
        <f>K64+K63+K62</f>
        <v>0</v>
      </c>
      <c r="E79" s="67"/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0</v>
      </c>
      <c r="N79" s="77"/>
      <c r="U79" s="56">
        <v>7</v>
      </c>
      <c r="V79" s="66">
        <f>AC64+AC63+AC62</f>
        <v>0</v>
      </c>
      <c r="W79" s="77"/>
      <c r="AC79" s="63"/>
      <c r="AD79" s="70">
        <f t="shared" si="3"/>
        <v>0</v>
      </c>
      <c r="AF79" s="91" t="s">
        <v>724</v>
      </c>
      <c r="AJ79" s="91" t="s">
        <v>792</v>
      </c>
      <c r="AN79" s="91" t="s">
        <v>879</v>
      </c>
      <c r="AT79" s="91"/>
      <c r="AU79" s="91"/>
      <c r="AZ79" s="91"/>
    </row>
    <row r="80" spans="1:52" ht="13.5" thickBot="1">
      <c r="A80" s="57">
        <v>8</v>
      </c>
      <c r="B80" s="62"/>
      <c r="C80" s="87"/>
      <c r="D80" s="76">
        <f>K65+K66+K67</f>
        <v>0</v>
      </c>
      <c r="E80" s="68"/>
      <c r="I80" s="9"/>
      <c r="J80" s="9"/>
      <c r="K80" s="9"/>
      <c r="L80" s="57">
        <v>8</v>
      </c>
      <c r="M80" s="76">
        <f>T65+T67+T66</f>
        <v>0</v>
      </c>
      <c r="N80" s="78"/>
      <c r="U80" s="57">
        <v>8</v>
      </c>
      <c r="V80" s="76">
        <f>AC65+AC66+AC67</f>
        <v>0</v>
      </c>
      <c r="W80" s="78"/>
      <c r="AC80" s="8"/>
      <c r="AD80" s="70">
        <f>W80+N80+E80</f>
        <v>0</v>
      </c>
      <c r="AF80" s="91" t="s">
        <v>128</v>
      </c>
      <c r="AJ80" s="91" t="s">
        <v>793</v>
      </c>
      <c r="AN80" s="91" t="s">
        <v>880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725</v>
      </c>
      <c r="AJ81" s="91" t="s">
        <v>134</v>
      </c>
      <c r="AN81" s="91" t="s">
        <v>881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726</v>
      </c>
      <c r="AJ82" s="91" t="s">
        <v>794</v>
      </c>
      <c r="AN82" s="91" t="s">
        <v>882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94</v>
      </c>
      <c r="AJ83" s="91" t="s">
        <v>795</v>
      </c>
      <c r="AN83" s="91" t="s">
        <v>883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91" t="s">
        <v>727</v>
      </c>
      <c r="AJ84" s="91" t="s">
        <v>796</v>
      </c>
      <c r="AN84" s="91" t="s">
        <v>473</v>
      </c>
      <c r="AT84" s="91"/>
      <c r="AU84" s="91"/>
      <c r="AZ84" s="91"/>
    </row>
    <row r="85" spans="1:52" ht="13.5" thickBot="1">
      <c r="A85" s="255" t="s">
        <v>6</v>
      </c>
      <c r="B85" s="255" t="s">
        <v>0</v>
      </c>
      <c r="C85" s="269" t="s">
        <v>3</v>
      </c>
      <c r="D85" s="264"/>
      <c r="E85" s="264"/>
      <c r="F85" s="264"/>
      <c r="G85" s="264"/>
      <c r="H85" s="264"/>
      <c r="I85" s="264"/>
      <c r="J85" s="265"/>
      <c r="K85" s="266"/>
      <c r="L85" s="260"/>
      <c r="AC85" s="8"/>
      <c r="AD85" s="270"/>
      <c r="AF85" s="91" t="s">
        <v>728</v>
      </c>
      <c r="AJ85" s="91" t="s">
        <v>797</v>
      </c>
      <c r="AN85" s="91" t="s">
        <v>884</v>
      </c>
      <c r="AT85" s="91"/>
      <c r="AU85" s="91"/>
      <c r="AZ85" s="91"/>
    </row>
    <row r="86" spans="1:52" ht="51.75" thickBot="1">
      <c r="A86" s="262"/>
      <c r="B86" s="263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261"/>
      <c r="AC86" s="63"/>
      <c r="AD86" s="271"/>
      <c r="AF86" s="91" t="s">
        <v>729</v>
      </c>
      <c r="AJ86" s="91" t="s">
        <v>798</v>
      </c>
      <c r="AN86" s="91" t="s">
        <v>885</v>
      </c>
      <c r="AT86" s="91"/>
      <c r="AU86" s="91"/>
      <c r="AZ86" s="91"/>
    </row>
    <row r="87" spans="1:52" ht="12.75">
      <c r="A87" s="5">
        <v>1</v>
      </c>
      <c r="B87" s="44" t="s">
        <v>344</v>
      </c>
      <c r="C87" s="17"/>
      <c r="D87" s="18"/>
      <c r="E87" s="17"/>
      <c r="F87" s="18"/>
      <c r="G87" s="10"/>
      <c r="H87" s="10"/>
      <c r="I87" s="10"/>
      <c r="J87" s="27"/>
      <c r="K87" s="31"/>
      <c r="L87" s="47"/>
      <c r="V87" s="35"/>
      <c r="AC87" s="63"/>
      <c r="AD87" s="14"/>
      <c r="AF87" s="124" t="s">
        <v>138</v>
      </c>
      <c r="AJ87" s="124" t="s">
        <v>47</v>
      </c>
      <c r="AN87" s="91" t="s">
        <v>886</v>
      </c>
      <c r="AT87" s="91"/>
      <c r="AU87" s="91"/>
      <c r="AZ87" s="91"/>
    </row>
    <row r="88" spans="1:52" ht="12.75">
      <c r="A88" s="42">
        <v>2</v>
      </c>
      <c r="B88" s="36" t="s">
        <v>346</v>
      </c>
      <c r="C88" s="19"/>
      <c r="D88" s="20"/>
      <c r="E88" s="19"/>
      <c r="F88" s="20"/>
      <c r="G88" s="1"/>
      <c r="H88" s="1"/>
      <c r="I88" s="1"/>
      <c r="J88" s="28"/>
      <c r="K88" s="32"/>
      <c r="L88" s="48"/>
      <c r="V88" s="35"/>
      <c r="AC88" s="8"/>
      <c r="AD88" s="14"/>
      <c r="AF88" s="91" t="s">
        <v>730</v>
      </c>
      <c r="AJ88" s="91" t="s">
        <v>799</v>
      </c>
      <c r="AN88" s="91" t="s">
        <v>887</v>
      </c>
      <c r="AT88" s="91"/>
      <c r="AU88" s="91"/>
      <c r="AZ88" s="91"/>
    </row>
    <row r="89" spans="1:52" ht="13.5" thickBot="1">
      <c r="A89" s="42">
        <v>3</v>
      </c>
      <c r="B89" s="37" t="s">
        <v>345</v>
      </c>
      <c r="C89" s="21"/>
      <c r="D89" s="22"/>
      <c r="E89" s="21"/>
      <c r="F89" s="22"/>
      <c r="G89" s="7"/>
      <c r="H89" s="7"/>
      <c r="I89" s="7"/>
      <c r="J89" s="29"/>
      <c r="K89" s="33"/>
      <c r="L89" s="48"/>
      <c r="V89" s="35"/>
      <c r="AC89" s="63"/>
      <c r="AD89" s="14"/>
      <c r="AF89" s="91" t="s">
        <v>731</v>
      </c>
      <c r="AJ89" s="124" t="s">
        <v>800</v>
      </c>
      <c r="AK89" s="124"/>
      <c r="AN89" s="91" t="s">
        <v>888</v>
      </c>
      <c r="AT89" s="91"/>
      <c r="AU89" s="91"/>
      <c r="AZ89" s="91"/>
    </row>
    <row r="90" spans="1:52" ht="12.75">
      <c r="A90" s="42">
        <v>4</v>
      </c>
      <c r="B90" s="44" t="s">
        <v>349</v>
      </c>
      <c r="C90" s="17"/>
      <c r="D90" s="18"/>
      <c r="E90" s="17"/>
      <c r="F90" s="18"/>
      <c r="G90" s="10"/>
      <c r="H90" s="10"/>
      <c r="I90" s="10"/>
      <c r="J90" s="27"/>
      <c r="K90" s="31"/>
      <c r="L90" s="48"/>
      <c r="V90" s="35"/>
      <c r="AC90" s="63"/>
      <c r="AD90" s="14"/>
      <c r="AF90" s="124" t="s">
        <v>732</v>
      </c>
      <c r="AG90" s="124"/>
      <c r="AJ90" s="91" t="s">
        <v>801</v>
      </c>
      <c r="AN90" s="64" t="s">
        <v>63</v>
      </c>
      <c r="AT90" s="91"/>
      <c r="AU90" s="91"/>
      <c r="AZ90" s="91"/>
    </row>
    <row r="91" spans="1:52" ht="12.75">
      <c r="A91" s="42">
        <v>5</v>
      </c>
      <c r="B91" s="36" t="s">
        <v>354</v>
      </c>
      <c r="C91" s="19"/>
      <c r="D91" s="20"/>
      <c r="E91" s="19"/>
      <c r="F91" s="20"/>
      <c r="G91" s="1"/>
      <c r="H91" s="1"/>
      <c r="I91" s="1"/>
      <c r="J91" s="28"/>
      <c r="K91" s="32"/>
      <c r="L91" s="48"/>
      <c r="V91" s="35"/>
      <c r="AC91" s="63"/>
      <c r="AD91" s="14"/>
      <c r="AF91" s="64" t="s">
        <v>411</v>
      </c>
      <c r="AJ91" s="91" t="s">
        <v>802</v>
      </c>
      <c r="AN91" s="91" t="s">
        <v>889</v>
      </c>
      <c r="AT91" s="91"/>
      <c r="AU91" s="91"/>
      <c r="AZ91" s="91"/>
    </row>
    <row r="92" spans="1:52" ht="13.5" thickBot="1">
      <c r="A92" s="42">
        <v>6</v>
      </c>
      <c r="B92" s="37" t="s">
        <v>348</v>
      </c>
      <c r="C92" s="21"/>
      <c r="D92" s="22"/>
      <c r="E92" s="21"/>
      <c r="F92" s="22"/>
      <c r="G92" s="7"/>
      <c r="H92" s="7"/>
      <c r="I92" s="7"/>
      <c r="J92" s="29"/>
      <c r="K92" s="33"/>
      <c r="L92" s="48"/>
      <c r="V92" s="35"/>
      <c r="AC92" s="63"/>
      <c r="AD92" s="14"/>
      <c r="AF92" s="91" t="s">
        <v>733</v>
      </c>
      <c r="AJ92" s="124" t="s">
        <v>803</v>
      </c>
      <c r="AK92" s="124"/>
      <c r="AN92" s="91" t="s">
        <v>890</v>
      </c>
      <c r="AT92" s="91"/>
      <c r="AU92" s="91"/>
      <c r="AZ92" s="91"/>
    </row>
    <row r="93" spans="1:52" ht="12.75">
      <c r="A93" s="42">
        <v>7</v>
      </c>
      <c r="B93" s="44" t="s">
        <v>350</v>
      </c>
      <c r="C93" s="17"/>
      <c r="D93" s="18"/>
      <c r="E93" s="17"/>
      <c r="F93" s="18"/>
      <c r="G93" s="10"/>
      <c r="H93" s="10"/>
      <c r="I93" s="10"/>
      <c r="J93" s="27"/>
      <c r="K93" s="31"/>
      <c r="L93" s="48"/>
      <c r="V93" s="35"/>
      <c r="AC93" s="63"/>
      <c r="AD93" s="14"/>
      <c r="AF93" s="91" t="s">
        <v>734</v>
      </c>
      <c r="AJ93" s="64" t="s">
        <v>167</v>
      </c>
      <c r="AN93" s="91" t="s">
        <v>891</v>
      </c>
      <c r="AT93" s="91"/>
      <c r="AU93" s="91"/>
      <c r="AZ93" s="91"/>
    </row>
    <row r="94" spans="1:52" ht="12.75">
      <c r="A94" s="42">
        <v>8</v>
      </c>
      <c r="B94" s="36" t="s">
        <v>356</v>
      </c>
      <c r="C94" s="19"/>
      <c r="D94" s="20"/>
      <c r="E94" s="19"/>
      <c r="F94" s="20"/>
      <c r="G94" s="1"/>
      <c r="H94" s="1"/>
      <c r="I94" s="1"/>
      <c r="J94" s="28"/>
      <c r="K94" s="32"/>
      <c r="L94" s="48"/>
      <c r="V94" s="35"/>
      <c r="AC94" s="63"/>
      <c r="AD94" s="14"/>
      <c r="AF94" s="91" t="s">
        <v>735</v>
      </c>
      <c r="AJ94" s="91" t="s">
        <v>804</v>
      </c>
      <c r="AN94" s="91" t="s">
        <v>892</v>
      </c>
      <c r="AT94" s="91"/>
      <c r="AU94" s="91"/>
      <c r="AZ94" s="91"/>
    </row>
    <row r="95" spans="1:52" ht="13.5" thickBot="1">
      <c r="A95" s="42">
        <v>9</v>
      </c>
      <c r="B95" s="37" t="s">
        <v>656</v>
      </c>
      <c r="C95" s="21"/>
      <c r="D95" s="22"/>
      <c r="E95" s="21"/>
      <c r="F95" s="22"/>
      <c r="G95" s="7"/>
      <c r="H95" s="7"/>
      <c r="I95" s="7"/>
      <c r="J95" s="29"/>
      <c r="K95" s="33"/>
      <c r="L95" s="48"/>
      <c r="V95" s="35"/>
      <c r="AC95" s="63"/>
      <c r="AD95" s="14"/>
      <c r="AF95" s="91" t="s">
        <v>736</v>
      </c>
      <c r="AJ95" s="91" t="s">
        <v>805</v>
      </c>
      <c r="AN95" s="124" t="s">
        <v>57</v>
      </c>
      <c r="AT95" s="91"/>
      <c r="AU95" s="91"/>
      <c r="AZ95" s="91"/>
    </row>
    <row r="96" spans="1:52" ht="12.75">
      <c r="A96" s="42">
        <v>10</v>
      </c>
      <c r="B96" s="44" t="s">
        <v>351</v>
      </c>
      <c r="C96" s="17"/>
      <c r="D96" s="18"/>
      <c r="E96" s="17"/>
      <c r="F96" s="18"/>
      <c r="G96" s="10"/>
      <c r="H96" s="10"/>
      <c r="I96" s="10"/>
      <c r="J96" s="27"/>
      <c r="K96" s="31"/>
      <c r="L96" s="48"/>
      <c r="V96" s="35"/>
      <c r="AC96" s="8"/>
      <c r="AD96" s="14"/>
      <c r="AF96" s="91" t="s">
        <v>134</v>
      </c>
      <c r="AJ96" s="91" t="s">
        <v>806</v>
      </c>
      <c r="AN96" s="91" t="s">
        <v>893</v>
      </c>
      <c r="AT96" s="91"/>
      <c r="AU96" s="91"/>
      <c r="AZ96" s="91"/>
    </row>
    <row r="97" spans="1:52" ht="12.75">
      <c r="A97" s="42">
        <v>11</v>
      </c>
      <c r="B97" s="36" t="s">
        <v>352</v>
      </c>
      <c r="C97" s="19"/>
      <c r="D97" s="20"/>
      <c r="E97" s="19"/>
      <c r="F97" s="20"/>
      <c r="G97" s="1"/>
      <c r="H97" s="1"/>
      <c r="I97" s="1"/>
      <c r="J97" s="28"/>
      <c r="K97" s="32"/>
      <c r="L97" s="48"/>
      <c r="V97" s="35"/>
      <c r="AC97" s="63"/>
      <c r="AD97" s="14"/>
      <c r="AF97" s="91" t="s">
        <v>737</v>
      </c>
      <c r="AJ97" s="64" t="s">
        <v>442</v>
      </c>
      <c r="AN97" s="91" t="s">
        <v>894</v>
      </c>
      <c r="AT97" s="91"/>
      <c r="AU97" s="91"/>
      <c r="AZ97" s="91"/>
    </row>
    <row r="98" spans="1:52" ht="13.5" thickBot="1">
      <c r="A98" s="42">
        <v>12</v>
      </c>
      <c r="B98" s="37" t="s">
        <v>347</v>
      </c>
      <c r="C98" s="21"/>
      <c r="D98" s="22"/>
      <c r="E98" s="21"/>
      <c r="F98" s="22"/>
      <c r="G98" s="7"/>
      <c r="H98" s="7"/>
      <c r="I98" s="7"/>
      <c r="J98" s="29"/>
      <c r="K98" s="33"/>
      <c r="L98" s="48"/>
      <c r="V98" s="35"/>
      <c r="AC98" s="63"/>
      <c r="AD98" s="14"/>
      <c r="AF98" s="91" t="s">
        <v>738</v>
      </c>
      <c r="AJ98" s="91" t="s">
        <v>807</v>
      </c>
      <c r="AN98" s="91" t="s">
        <v>895</v>
      </c>
      <c r="AT98" s="91"/>
      <c r="AU98" s="91"/>
      <c r="AZ98" s="91"/>
    </row>
    <row r="99" spans="1:52" ht="12.75">
      <c r="A99" s="42">
        <v>13</v>
      </c>
      <c r="B99" s="44" t="s">
        <v>688</v>
      </c>
      <c r="C99" s="17"/>
      <c r="D99" s="18"/>
      <c r="E99" s="17"/>
      <c r="F99" s="18"/>
      <c r="G99" s="10"/>
      <c r="H99" s="10"/>
      <c r="I99" s="10"/>
      <c r="J99" s="27"/>
      <c r="K99" s="31"/>
      <c r="L99" s="48"/>
      <c r="V99" s="35"/>
      <c r="AD99" s="14"/>
      <c r="AF99" s="91" t="s">
        <v>237</v>
      </c>
      <c r="AJ99" s="91" t="s">
        <v>808</v>
      </c>
      <c r="AN99" s="91" t="s">
        <v>896</v>
      </c>
      <c r="AT99" s="91"/>
      <c r="AU99" s="91"/>
      <c r="AZ99" s="91"/>
    </row>
    <row r="100" spans="1:52" ht="12.75">
      <c r="A100" s="42">
        <v>14</v>
      </c>
      <c r="B100" s="36" t="s">
        <v>691</v>
      </c>
      <c r="C100" s="136"/>
      <c r="D100" s="137"/>
      <c r="E100" s="136"/>
      <c r="F100" s="137"/>
      <c r="G100" s="142"/>
      <c r="H100" s="142"/>
      <c r="I100" s="142"/>
      <c r="J100" s="143"/>
      <c r="K100" s="32"/>
      <c r="L100" s="48"/>
      <c r="V100" s="35"/>
      <c r="AC100" s="63"/>
      <c r="AD100" s="14"/>
      <c r="AF100" s="91" t="s">
        <v>739</v>
      </c>
      <c r="AJ100" s="91" t="s">
        <v>809</v>
      </c>
      <c r="AN100" s="124" t="s">
        <v>897</v>
      </c>
      <c r="AO100" s="124"/>
      <c r="AP100" s="124"/>
      <c r="AT100" s="91"/>
      <c r="AU100" s="91"/>
      <c r="AZ100" s="91"/>
    </row>
    <row r="101" spans="1:52" ht="13.5" thickBot="1">
      <c r="A101" s="42">
        <v>15</v>
      </c>
      <c r="B101" s="37" t="s">
        <v>690</v>
      </c>
      <c r="C101" s="21"/>
      <c r="D101" s="22"/>
      <c r="E101" s="21"/>
      <c r="F101" s="22"/>
      <c r="G101" s="7"/>
      <c r="H101" s="7"/>
      <c r="I101" s="7"/>
      <c r="J101" s="29"/>
      <c r="K101" s="33"/>
      <c r="L101" s="48"/>
      <c r="AC101" s="63"/>
      <c r="AD101" s="14"/>
      <c r="AF101" s="91" t="s">
        <v>717</v>
      </c>
      <c r="AJ101" s="91" t="s">
        <v>810</v>
      </c>
      <c r="AN101" s="64" t="s">
        <v>167</v>
      </c>
      <c r="AT101" s="91"/>
      <c r="AU101" s="91"/>
      <c r="AZ101" s="91"/>
    </row>
    <row r="102" spans="1:47" ht="12.75">
      <c r="A102" s="42">
        <v>16</v>
      </c>
      <c r="B102" s="44" t="s">
        <v>491</v>
      </c>
      <c r="C102" s="17"/>
      <c r="D102" s="18"/>
      <c r="E102" s="17"/>
      <c r="F102" s="18"/>
      <c r="G102" s="10"/>
      <c r="H102" s="10"/>
      <c r="I102" s="10"/>
      <c r="J102" s="27"/>
      <c r="K102" s="31"/>
      <c r="L102" s="49"/>
      <c r="V102" s="45"/>
      <c r="W102" s="253"/>
      <c r="X102" s="254"/>
      <c r="Y102" s="51"/>
      <c r="Z102" s="51"/>
      <c r="AA102" s="51"/>
      <c r="AB102" s="51"/>
      <c r="AC102" s="51"/>
      <c r="AD102" s="14"/>
      <c r="AF102" s="91" t="s">
        <v>740</v>
      </c>
      <c r="AJ102" s="91" t="s">
        <v>470</v>
      </c>
      <c r="AN102" s="91" t="s">
        <v>898</v>
      </c>
      <c r="AT102" s="91"/>
      <c r="AU102" s="91"/>
    </row>
    <row r="103" spans="1:47" ht="12.75">
      <c r="A103" s="42">
        <v>17</v>
      </c>
      <c r="B103" s="36" t="s">
        <v>492</v>
      </c>
      <c r="C103" s="19"/>
      <c r="D103" s="20"/>
      <c r="E103" s="19"/>
      <c r="F103" s="20"/>
      <c r="G103" s="1"/>
      <c r="H103" s="1"/>
      <c r="I103" s="1"/>
      <c r="J103" s="28"/>
      <c r="K103" s="32"/>
      <c r="L103" s="49"/>
      <c r="V103" s="45"/>
      <c r="W103" s="253"/>
      <c r="X103" s="254"/>
      <c r="Y103" s="83"/>
      <c r="Z103" s="83"/>
      <c r="AA103" s="83"/>
      <c r="AB103" s="83"/>
      <c r="AC103" s="83"/>
      <c r="AD103" s="14"/>
      <c r="AF103" s="64" t="s">
        <v>63</v>
      </c>
      <c r="AJ103" s="91" t="s">
        <v>811</v>
      </c>
      <c r="AN103" s="91" t="s">
        <v>899</v>
      </c>
      <c r="AT103" s="91"/>
      <c r="AU103" s="91"/>
    </row>
    <row r="104" spans="1:47" ht="13.5" thickBot="1">
      <c r="A104" s="42">
        <v>18</v>
      </c>
      <c r="B104" s="278" t="s">
        <v>676</v>
      </c>
      <c r="C104" s="21"/>
      <c r="D104" s="22"/>
      <c r="E104" s="21"/>
      <c r="F104" s="22"/>
      <c r="G104" s="7"/>
      <c r="H104" s="7"/>
      <c r="I104" s="7"/>
      <c r="J104" s="29"/>
      <c r="K104" s="33"/>
      <c r="L104" s="49"/>
      <c r="V104" s="45"/>
      <c r="W104" s="253"/>
      <c r="X104" s="254"/>
      <c r="Y104" s="83"/>
      <c r="Z104" s="83"/>
      <c r="AA104" s="83"/>
      <c r="AB104" s="83"/>
      <c r="AC104" s="83"/>
      <c r="AD104" s="14"/>
      <c r="AF104" s="91" t="s">
        <v>741</v>
      </c>
      <c r="AJ104" s="91" t="s">
        <v>812</v>
      </c>
      <c r="AN104" s="91" t="s">
        <v>900</v>
      </c>
      <c r="AT104" s="91"/>
      <c r="AU104" s="91"/>
    </row>
    <row r="105" spans="1:47" ht="12.75">
      <c r="A105" s="42"/>
      <c r="B105" s="231" t="s">
        <v>660</v>
      </c>
      <c r="C105" s="17"/>
      <c r="D105" s="18"/>
      <c r="E105" s="17"/>
      <c r="F105" s="18"/>
      <c r="G105" s="10"/>
      <c r="H105" s="10"/>
      <c r="I105" s="10"/>
      <c r="J105" s="27"/>
      <c r="K105" s="31"/>
      <c r="L105" s="11"/>
      <c r="AD105" s="14"/>
      <c r="AF105" s="91" t="s">
        <v>742</v>
      </c>
      <c r="AJ105" s="91" t="s">
        <v>813</v>
      </c>
      <c r="AN105" s="91" t="s">
        <v>901</v>
      </c>
      <c r="AT105" s="91"/>
      <c r="AU105" s="91"/>
    </row>
    <row r="106" spans="1:47" ht="12.75">
      <c r="A106" s="42"/>
      <c r="B106" s="233" t="s">
        <v>661</v>
      </c>
      <c r="C106" s="19"/>
      <c r="D106" s="20"/>
      <c r="E106" s="19"/>
      <c r="F106" s="20"/>
      <c r="G106" s="1"/>
      <c r="H106" s="1"/>
      <c r="I106" s="1"/>
      <c r="J106" s="28"/>
      <c r="K106" s="32"/>
      <c r="L106" s="11"/>
      <c r="AD106" s="14"/>
      <c r="AF106" s="91" t="s">
        <v>743</v>
      </c>
      <c r="AJ106" s="91" t="s">
        <v>814</v>
      </c>
      <c r="AN106" s="91" t="s">
        <v>902</v>
      </c>
      <c r="AT106" s="91"/>
      <c r="AU106" s="91"/>
    </row>
    <row r="107" spans="1:47" ht="13.5" thickBot="1">
      <c r="A107" s="42"/>
      <c r="B107" s="295" t="s">
        <v>687</v>
      </c>
      <c r="C107" s="21"/>
      <c r="D107" s="22"/>
      <c r="E107" s="21"/>
      <c r="F107" s="22"/>
      <c r="G107" s="7"/>
      <c r="H107" s="7"/>
      <c r="I107" s="7"/>
      <c r="J107" s="29"/>
      <c r="K107" s="33"/>
      <c r="L107" s="12"/>
      <c r="AD107" s="14"/>
      <c r="AF107" s="91" t="s">
        <v>473</v>
      </c>
      <c r="AJ107" s="64" t="s">
        <v>411</v>
      </c>
      <c r="AN107" s="64" t="s">
        <v>411</v>
      </c>
      <c r="AT107" s="91"/>
      <c r="AU107" s="91"/>
    </row>
    <row r="108" spans="1:47" ht="13.5" customHeight="1" thickBot="1">
      <c r="A108" s="255" t="s">
        <v>6</v>
      </c>
      <c r="B108" s="255" t="s">
        <v>0</v>
      </c>
      <c r="C108" s="257" t="s">
        <v>1</v>
      </c>
      <c r="D108" s="258"/>
      <c r="E108" s="258"/>
      <c r="F108" s="258"/>
      <c r="G108" s="258"/>
      <c r="H108" s="258"/>
      <c r="I108" s="258"/>
      <c r="J108" s="258"/>
      <c r="K108" s="259"/>
      <c r="L108" s="260"/>
      <c r="AF108" s="91" t="s">
        <v>744</v>
      </c>
      <c r="AJ108" s="91" t="s">
        <v>815</v>
      </c>
      <c r="AN108" s="91" t="s">
        <v>903</v>
      </c>
      <c r="AT108" s="91"/>
      <c r="AU108" s="91"/>
    </row>
    <row r="109" spans="1:47" ht="51.75" thickBot="1">
      <c r="A109" s="256"/>
      <c r="B109" s="256"/>
      <c r="C109" s="23" t="s">
        <v>20</v>
      </c>
      <c r="D109" s="34" t="s">
        <v>24</v>
      </c>
      <c r="E109" s="23" t="s">
        <v>21</v>
      </c>
      <c r="F109" s="34" t="s">
        <v>25</v>
      </c>
      <c r="G109" s="24" t="s">
        <v>22</v>
      </c>
      <c r="H109" s="24" t="s">
        <v>26</v>
      </c>
      <c r="I109" s="25" t="s">
        <v>23</v>
      </c>
      <c r="J109" s="26" t="s">
        <v>28</v>
      </c>
      <c r="K109" s="30" t="s">
        <v>27</v>
      </c>
      <c r="L109" s="261"/>
      <c r="AF109" s="124" t="s">
        <v>47</v>
      </c>
      <c r="AJ109" s="91" t="s">
        <v>816</v>
      </c>
      <c r="AN109" s="91" t="s">
        <v>904</v>
      </c>
      <c r="AT109" s="91"/>
      <c r="AU109" s="91"/>
    </row>
    <row r="110" spans="1:47" ht="12.75">
      <c r="A110" s="199">
        <v>16</v>
      </c>
      <c r="B110" s="44" t="s">
        <v>344</v>
      </c>
      <c r="C110" s="17"/>
      <c r="D110" s="18"/>
      <c r="E110" s="17"/>
      <c r="F110" s="18"/>
      <c r="G110" s="10"/>
      <c r="H110" s="10"/>
      <c r="I110" s="10"/>
      <c r="J110" s="27"/>
      <c r="K110" s="31"/>
      <c r="L110" s="47"/>
      <c r="AF110" s="91" t="s">
        <v>745</v>
      </c>
      <c r="AJ110" s="91" t="s">
        <v>817</v>
      </c>
      <c r="AN110" s="91" t="s">
        <v>905</v>
      </c>
      <c r="AT110" s="91"/>
      <c r="AU110" s="91"/>
    </row>
    <row r="111" spans="1:47" ht="12.75">
      <c r="A111" s="42">
        <v>7</v>
      </c>
      <c r="B111" s="36" t="s">
        <v>346</v>
      </c>
      <c r="C111" s="19"/>
      <c r="D111" s="20"/>
      <c r="E111" s="19"/>
      <c r="F111" s="20"/>
      <c r="G111" s="1"/>
      <c r="H111" s="1"/>
      <c r="I111" s="1"/>
      <c r="J111" s="28"/>
      <c r="K111" s="32"/>
      <c r="L111" s="48"/>
      <c r="AF111" s="91" t="s">
        <v>746</v>
      </c>
      <c r="AJ111" s="91" t="s">
        <v>818</v>
      </c>
      <c r="AN111" s="91" t="s">
        <v>906</v>
      </c>
      <c r="AT111" s="91"/>
      <c r="AU111" s="91"/>
    </row>
    <row r="112" spans="1:47" ht="13.5" thickBot="1">
      <c r="A112" s="42">
        <v>10</v>
      </c>
      <c r="B112" s="37" t="s">
        <v>345</v>
      </c>
      <c r="C112" s="21"/>
      <c r="D112" s="22"/>
      <c r="E112" s="21"/>
      <c r="F112" s="22"/>
      <c r="G112" s="7"/>
      <c r="H112" s="7"/>
      <c r="I112" s="7"/>
      <c r="J112" s="29"/>
      <c r="K112" s="33"/>
      <c r="L112" s="48"/>
      <c r="AF112" s="124" t="s">
        <v>747</v>
      </c>
      <c r="AG112" s="124"/>
      <c r="AJ112" s="64" t="s">
        <v>109</v>
      </c>
      <c r="AN112" s="91" t="s">
        <v>907</v>
      </c>
      <c r="AT112" s="91"/>
      <c r="AU112" s="91"/>
    </row>
    <row r="113" spans="1:47" ht="12.75">
      <c r="A113" s="42">
        <v>4</v>
      </c>
      <c r="B113" s="44" t="s">
        <v>349</v>
      </c>
      <c r="C113" s="17"/>
      <c r="D113" s="18"/>
      <c r="E113" s="17"/>
      <c r="F113" s="18"/>
      <c r="G113" s="10"/>
      <c r="H113" s="10"/>
      <c r="I113" s="10"/>
      <c r="J113" s="27"/>
      <c r="K113" s="31"/>
      <c r="L113" s="48"/>
      <c r="AF113" s="91" t="s">
        <v>748</v>
      </c>
      <c r="AJ113" s="91" t="s">
        <v>819</v>
      </c>
      <c r="AN113" s="64" t="s">
        <v>755</v>
      </c>
      <c r="AT113" s="91"/>
      <c r="AU113" s="91"/>
    </row>
    <row r="114" spans="1:47" ht="12.75">
      <c r="A114" s="42">
        <v>13</v>
      </c>
      <c r="B114" s="36" t="s">
        <v>354</v>
      </c>
      <c r="C114" s="19"/>
      <c r="D114" s="20"/>
      <c r="E114" s="19"/>
      <c r="F114" s="20"/>
      <c r="G114" s="1"/>
      <c r="H114" s="1"/>
      <c r="I114" s="1"/>
      <c r="J114" s="28"/>
      <c r="K114" s="32"/>
      <c r="L114" s="48"/>
      <c r="AF114" s="64" t="s">
        <v>749</v>
      </c>
      <c r="AJ114" s="91" t="s">
        <v>820</v>
      </c>
      <c r="AN114" s="91" t="s">
        <v>908</v>
      </c>
      <c r="AT114" s="91"/>
      <c r="AU114" s="91"/>
    </row>
    <row r="115" spans="1:47" ht="13.5" thickBot="1">
      <c r="A115" s="3">
        <v>1</v>
      </c>
      <c r="B115" s="37" t="s">
        <v>348</v>
      </c>
      <c r="C115" s="21"/>
      <c r="D115" s="22"/>
      <c r="E115" s="21"/>
      <c r="F115" s="22"/>
      <c r="G115" s="7"/>
      <c r="H115" s="7"/>
      <c r="I115" s="7"/>
      <c r="J115" s="29"/>
      <c r="K115" s="33"/>
      <c r="L115" s="48"/>
      <c r="AF115" s="91" t="s">
        <v>750</v>
      </c>
      <c r="AJ115" s="91" t="s">
        <v>821</v>
      </c>
      <c r="AN115" s="91" t="s">
        <v>909</v>
      </c>
      <c r="AT115" s="91"/>
      <c r="AU115" s="91"/>
    </row>
    <row r="116" spans="1:47" ht="12.75">
      <c r="A116" s="42">
        <v>18</v>
      </c>
      <c r="B116" s="44" t="s">
        <v>350</v>
      </c>
      <c r="C116" s="17"/>
      <c r="D116" s="18"/>
      <c r="E116" s="17"/>
      <c r="F116" s="18"/>
      <c r="G116" s="10"/>
      <c r="H116" s="10"/>
      <c r="I116" s="10"/>
      <c r="J116" s="27"/>
      <c r="K116" s="31"/>
      <c r="L116" s="48"/>
      <c r="AF116" s="91" t="s">
        <v>751</v>
      </c>
      <c r="AJ116" s="91" t="s">
        <v>473</v>
      </c>
      <c r="AN116" s="91" t="s">
        <v>910</v>
      </c>
      <c r="AT116" s="91"/>
      <c r="AU116" s="91"/>
    </row>
    <row r="117" spans="1:47" ht="12.75">
      <c r="A117" s="42">
        <v>12</v>
      </c>
      <c r="B117" s="36" t="s">
        <v>356</v>
      </c>
      <c r="C117" s="19"/>
      <c r="D117" s="20"/>
      <c r="E117" s="19"/>
      <c r="F117" s="20"/>
      <c r="G117" s="1"/>
      <c r="H117" s="1"/>
      <c r="I117" s="1"/>
      <c r="J117" s="28"/>
      <c r="K117" s="32"/>
      <c r="L117" s="48"/>
      <c r="AF117" s="124" t="s">
        <v>19</v>
      </c>
      <c r="AJ117" s="91" t="s">
        <v>822</v>
      </c>
      <c r="AN117" s="91" t="s">
        <v>911</v>
      </c>
      <c r="AT117" s="91"/>
      <c r="AU117" s="91"/>
    </row>
    <row r="118" spans="1:47" ht="13.5" thickBot="1">
      <c r="A118" s="42">
        <v>6</v>
      </c>
      <c r="B118" s="37" t="s">
        <v>656</v>
      </c>
      <c r="C118" s="21"/>
      <c r="D118" s="22"/>
      <c r="E118" s="21"/>
      <c r="F118" s="22"/>
      <c r="G118" s="7"/>
      <c r="H118" s="7"/>
      <c r="I118" s="7"/>
      <c r="J118" s="29"/>
      <c r="K118" s="33"/>
      <c r="L118" s="48"/>
      <c r="AF118" s="91" t="s">
        <v>752</v>
      </c>
      <c r="AJ118" s="91" t="s">
        <v>823</v>
      </c>
      <c r="AN118" s="91" t="s">
        <v>912</v>
      </c>
      <c r="AT118" s="91"/>
      <c r="AU118" s="91"/>
    </row>
    <row r="119" spans="1:47" ht="12.75">
      <c r="A119" s="42">
        <v>9</v>
      </c>
      <c r="B119" s="44" t="s">
        <v>351</v>
      </c>
      <c r="C119" s="17"/>
      <c r="D119" s="18"/>
      <c r="E119" s="17"/>
      <c r="F119" s="18"/>
      <c r="G119" s="10"/>
      <c r="H119" s="10"/>
      <c r="I119" s="10"/>
      <c r="J119" s="27"/>
      <c r="K119" s="31"/>
      <c r="L119" s="48"/>
      <c r="AF119" s="64" t="s">
        <v>167</v>
      </c>
      <c r="AJ119" s="91" t="s">
        <v>824</v>
      </c>
      <c r="AN119" s="91" t="s">
        <v>128</v>
      </c>
      <c r="AT119" s="91"/>
      <c r="AU119" s="91"/>
    </row>
    <row r="120" spans="1:47" ht="12.75">
      <c r="A120" s="42">
        <v>15</v>
      </c>
      <c r="B120" s="36" t="s">
        <v>352</v>
      </c>
      <c r="C120" s="19"/>
      <c r="D120" s="20"/>
      <c r="E120" s="19"/>
      <c r="F120" s="20"/>
      <c r="G120" s="1"/>
      <c r="H120" s="1"/>
      <c r="I120" s="1"/>
      <c r="J120" s="28"/>
      <c r="K120" s="32"/>
      <c r="L120" s="48"/>
      <c r="AF120" s="91" t="s">
        <v>753</v>
      </c>
      <c r="AJ120" s="91" t="s">
        <v>825</v>
      </c>
      <c r="AN120" s="91" t="s">
        <v>913</v>
      </c>
      <c r="AT120" s="91"/>
      <c r="AU120" s="91"/>
    </row>
    <row r="121" spans="1:47" ht="13.5" thickBot="1">
      <c r="A121" s="42">
        <v>2</v>
      </c>
      <c r="B121" s="37" t="s">
        <v>347</v>
      </c>
      <c r="C121" s="21"/>
      <c r="D121" s="22"/>
      <c r="E121" s="21"/>
      <c r="F121" s="22"/>
      <c r="G121" s="7"/>
      <c r="H121" s="7"/>
      <c r="I121" s="7"/>
      <c r="J121" s="168"/>
      <c r="K121" s="33"/>
      <c r="L121" s="48"/>
      <c r="AF121" s="91" t="s">
        <v>754</v>
      </c>
      <c r="AJ121" s="64" t="s">
        <v>749</v>
      </c>
      <c r="AN121" s="91" t="s">
        <v>914</v>
      </c>
      <c r="AT121" s="91"/>
      <c r="AU121" s="91"/>
    </row>
    <row r="122" spans="1:47" ht="12.75">
      <c r="A122" s="42">
        <v>3</v>
      </c>
      <c r="B122" s="44" t="s">
        <v>688</v>
      </c>
      <c r="C122" s="17"/>
      <c r="D122" s="18"/>
      <c r="E122" s="17"/>
      <c r="F122" s="18"/>
      <c r="G122" s="10"/>
      <c r="H122" s="10"/>
      <c r="I122" s="10"/>
      <c r="J122" s="27"/>
      <c r="K122" s="31"/>
      <c r="L122" s="48"/>
      <c r="AF122" s="64" t="s">
        <v>755</v>
      </c>
      <c r="AJ122" s="91" t="s">
        <v>826</v>
      </c>
      <c r="AN122" s="91" t="s">
        <v>915</v>
      </c>
      <c r="AT122" s="91"/>
      <c r="AU122" s="91"/>
    </row>
    <row r="123" spans="1:47" ht="12.75">
      <c r="A123" s="42">
        <v>5</v>
      </c>
      <c r="B123" s="36" t="s">
        <v>691</v>
      </c>
      <c r="C123" s="19"/>
      <c r="D123" s="20"/>
      <c r="E123" s="19"/>
      <c r="F123" s="20"/>
      <c r="G123" s="1"/>
      <c r="H123" s="1"/>
      <c r="I123" s="1"/>
      <c r="J123" s="28"/>
      <c r="K123" s="32"/>
      <c r="L123" s="48"/>
      <c r="AF123" s="91" t="s">
        <v>756</v>
      </c>
      <c r="AJ123" s="91" t="s">
        <v>827</v>
      </c>
      <c r="AN123" s="91" t="s">
        <v>916</v>
      </c>
      <c r="AT123" s="91"/>
      <c r="AU123" s="91"/>
    </row>
    <row r="124" spans="1:47" ht="13.5" thickBot="1">
      <c r="A124" s="42">
        <v>17</v>
      </c>
      <c r="B124" s="37" t="s">
        <v>690</v>
      </c>
      <c r="C124" s="21"/>
      <c r="D124" s="22"/>
      <c r="E124" s="21"/>
      <c r="F124" s="22"/>
      <c r="G124" s="7"/>
      <c r="H124" s="7"/>
      <c r="I124" s="7"/>
      <c r="J124" s="29"/>
      <c r="K124" s="33"/>
      <c r="L124" s="48"/>
      <c r="AF124" s="91" t="s">
        <v>757</v>
      </c>
      <c r="AJ124" s="91" t="s">
        <v>828</v>
      </c>
      <c r="AN124" s="124" t="s">
        <v>485</v>
      </c>
      <c r="AT124" s="91"/>
      <c r="AU124" s="91"/>
    </row>
    <row r="125" spans="1:47" ht="12.75">
      <c r="A125" s="42">
        <v>8</v>
      </c>
      <c r="B125" s="44" t="s">
        <v>491</v>
      </c>
      <c r="C125" s="17"/>
      <c r="D125" s="18"/>
      <c r="E125" s="17"/>
      <c r="F125" s="18"/>
      <c r="G125" s="10"/>
      <c r="H125" s="10"/>
      <c r="I125" s="10"/>
      <c r="J125" s="27"/>
      <c r="K125" s="31"/>
      <c r="L125" s="49"/>
      <c r="AF125" s="64" t="s">
        <v>109</v>
      </c>
      <c r="AJ125" s="124" t="s">
        <v>138</v>
      </c>
      <c r="AN125" s="91" t="s">
        <v>917</v>
      </c>
      <c r="AT125" s="91"/>
      <c r="AU125" s="91"/>
    </row>
    <row r="126" spans="1:47" ht="12.75">
      <c r="A126" s="42">
        <v>11</v>
      </c>
      <c r="B126" s="36" t="s">
        <v>492</v>
      </c>
      <c r="C126" s="19"/>
      <c r="D126" s="20"/>
      <c r="E126" s="19"/>
      <c r="F126" s="20"/>
      <c r="G126" s="1"/>
      <c r="H126" s="1"/>
      <c r="I126" s="1"/>
      <c r="J126" s="28"/>
      <c r="K126" s="32"/>
      <c r="L126" s="49"/>
      <c r="AF126" s="91" t="s">
        <v>758</v>
      </c>
      <c r="AJ126" s="91" t="s">
        <v>829</v>
      </c>
      <c r="AN126" s="91" t="s">
        <v>918</v>
      </c>
      <c r="AT126" s="91"/>
      <c r="AU126" s="91"/>
    </row>
    <row r="127" spans="1:47" ht="13.5" thickBot="1">
      <c r="A127" s="42">
        <v>14</v>
      </c>
      <c r="B127" s="278" t="s">
        <v>676</v>
      </c>
      <c r="C127" s="21"/>
      <c r="D127" s="22"/>
      <c r="E127" s="21"/>
      <c r="F127" s="22"/>
      <c r="G127" s="7"/>
      <c r="H127" s="7"/>
      <c r="I127" s="7"/>
      <c r="J127" s="29"/>
      <c r="K127" s="33"/>
      <c r="L127" s="49"/>
      <c r="AF127" s="91" t="s">
        <v>759</v>
      </c>
      <c r="AJ127" s="124" t="s">
        <v>319</v>
      </c>
      <c r="AK127" s="124"/>
      <c r="AN127" s="91" t="s">
        <v>919</v>
      </c>
      <c r="AT127" s="91"/>
      <c r="AU127" s="91"/>
    </row>
    <row r="128" spans="1:47" ht="12.75">
      <c r="A128" s="42"/>
      <c r="B128" s="231" t="s">
        <v>660</v>
      </c>
      <c r="C128" s="17"/>
      <c r="D128" s="18"/>
      <c r="E128" s="17"/>
      <c r="F128" s="18"/>
      <c r="G128" s="10"/>
      <c r="H128" s="10"/>
      <c r="I128" s="10"/>
      <c r="J128" s="27"/>
      <c r="K128" s="31"/>
      <c r="L128" s="11"/>
      <c r="AF128" s="91" t="s">
        <v>8</v>
      </c>
      <c r="AJ128" s="124" t="s">
        <v>830</v>
      </c>
      <c r="AK128" s="124"/>
      <c r="AN128" s="91" t="s">
        <v>920</v>
      </c>
      <c r="AT128" s="91"/>
      <c r="AU128" s="91"/>
    </row>
    <row r="129" spans="1:47" ht="12.75">
      <c r="A129" s="42"/>
      <c r="B129" s="233" t="s">
        <v>661</v>
      </c>
      <c r="C129" s="19"/>
      <c r="D129" s="20"/>
      <c r="E129" s="19"/>
      <c r="F129" s="20"/>
      <c r="G129" s="1"/>
      <c r="H129" s="1"/>
      <c r="I129" s="1"/>
      <c r="J129" s="28"/>
      <c r="K129" s="32"/>
      <c r="L129" s="11"/>
      <c r="AF129" s="91" t="s">
        <v>760</v>
      </c>
      <c r="AJ129" s="124" t="s">
        <v>57</v>
      </c>
      <c r="AN129" s="124" t="s">
        <v>921</v>
      </c>
      <c r="AO129" s="124"/>
      <c r="AP129" s="124"/>
      <c r="AT129" s="91"/>
      <c r="AU129" s="91"/>
    </row>
    <row r="130" spans="1:47" ht="13.5" thickBot="1">
      <c r="A130" s="42"/>
      <c r="B130" s="295" t="s">
        <v>687</v>
      </c>
      <c r="C130" s="21"/>
      <c r="D130" s="22"/>
      <c r="E130" s="21"/>
      <c r="F130" s="22"/>
      <c r="G130" s="7"/>
      <c r="H130" s="7"/>
      <c r="I130" s="7"/>
      <c r="J130" s="29"/>
      <c r="K130" s="33"/>
      <c r="L130" s="12"/>
      <c r="AJ130" s="91" t="s">
        <v>831</v>
      </c>
      <c r="AN130" s="91" t="s">
        <v>922</v>
      </c>
      <c r="AT130" s="91"/>
      <c r="AU130" s="91"/>
    </row>
    <row r="131" spans="1:47" ht="13.5" thickBot="1">
      <c r="A131" s="255" t="s">
        <v>6</v>
      </c>
      <c r="B131" s="255" t="s">
        <v>0</v>
      </c>
      <c r="C131" s="257" t="s">
        <v>2</v>
      </c>
      <c r="D131" s="264"/>
      <c r="E131" s="264"/>
      <c r="F131" s="264"/>
      <c r="G131" s="264"/>
      <c r="H131" s="264"/>
      <c r="I131" s="264"/>
      <c r="J131" s="265"/>
      <c r="K131" s="266"/>
      <c r="L131" s="260"/>
      <c r="AJ131" s="124" t="s">
        <v>832</v>
      </c>
      <c r="AK131" s="124"/>
      <c r="AN131" s="64" t="s">
        <v>109</v>
      </c>
      <c r="AT131" s="91"/>
      <c r="AU131" s="91"/>
    </row>
    <row r="132" spans="1:47" ht="51.75" thickBot="1">
      <c r="A132" s="262"/>
      <c r="B132" s="263"/>
      <c r="C132" s="23" t="s">
        <v>20</v>
      </c>
      <c r="D132" s="34" t="s">
        <v>24</v>
      </c>
      <c r="E132" s="23" t="s">
        <v>21</v>
      </c>
      <c r="F132" s="34" t="s">
        <v>25</v>
      </c>
      <c r="G132" s="24" t="s">
        <v>22</v>
      </c>
      <c r="H132" s="24" t="s">
        <v>26</v>
      </c>
      <c r="I132" s="25" t="s">
        <v>23</v>
      </c>
      <c r="J132" s="26" t="s">
        <v>28</v>
      </c>
      <c r="K132" s="30" t="s">
        <v>27</v>
      </c>
      <c r="L132" s="261"/>
      <c r="AJ132" s="91" t="s">
        <v>833</v>
      </c>
      <c r="AN132" s="91" t="s">
        <v>923</v>
      </c>
      <c r="AT132" s="91"/>
      <c r="AU132" s="91"/>
    </row>
    <row r="133" spans="1:47" ht="12.75">
      <c r="A133" s="5">
        <v>1</v>
      </c>
      <c r="B133" s="44" t="s">
        <v>344</v>
      </c>
      <c r="C133" s="17"/>
      <c r="D133" s="18"/>
      <c r="E133" s="17"/>
      <c r="F133" s="18"/>
      <c r="G133" s="10"/>
      <c r="H133" s="10"/>
      <c r="I133" s="10"/>
      <c r="J133" s="27"/>
      <c r="K133" s="31"/>
      <c r="L133" s="47"/>
      <c r="AJ133" s="124" t="s">
        <v>834</v>
      </c>
      <c r="AK133" s="124"/>
      <c r="AN133" s="91" t="s">
        <v>924</v>
      </c>
      <c r="AT133" s="91"/>
      <c r="AU133" s="91"/>
    </row>
    <row r="134" spans="1:47" ht="12.75">
      <c r="A134" s="42">
        <v>2</v>
      </c>
      <c r="B134" s="36" t="s">
        <v>346</v>
      </c>
      <c r="C134" s="19"/>
      <c r="D134" s="20"/>
      <c r="E134" s="19"/>
      <c r="F134" s="20"/>
      <c r="G134" s="1"/>
      <c r="H134" s="1"/>
      <c r="I134" s="1"/>
      <c r="J134" s="28"/>
      <c r="K134" s="32"/>
      <c r="L134" s="48"/>
      <c r="AJ134" s="64" t="s">
        <v>63</v>
      </c>
      <c r="AN134" s="91" t="s">
        <v>925</v>
      </c>
      <c r="AT134" s="91"/>
      <c r="AU134" s="91"/>
    </row>
    <row r="135" spans="1:53" ht="13.5" thickBot="1">
      <c r="A135" s="42">
        <v>3</v>
      </c>
      <c r="B135" s="37" t="s">
        <v>345</v>
      </c>
      <c r="C135" s="21"/>
      <c r="D135" s="22"/>
      <c r="E135" s="21"/>
      <c r="F135" s="22"/>
      <c r="G135" s="7"/>
      <c r="H135" s="7"/>
      <c r="I135" s="7"/>
      <c r="J135" s="29"/>
      <c r="K135" s="33"/>
      <c r="L135" s="48"/>
      <c r="AJ135" s="91" t="s">
        <v>835</v>
      </c>
      <c r="AN135" s="64" t="s">
        <v>749</v>
      </c>
      <c r="AT135" s="91"/>
      <c r="AU135" s="91"/>
      <c r="BA135" s="13"/>
    </row>
    <row r="136" spans="1:53" ht="12.75">
      <c r="A136" s="42">
        <v>4</v>
      </c>
      <c r="B136" s="44" t="s">
        <v>349</v>
      </c>
      <c r="C136" s="17"/>
      <c r="D136" s="18"/>
      <c r="E136" s="17"/>
      <c r="F136" s="18"/>
      <c r="G136" s="10"/>
      <c r="H136" s="10"/>
      <c r="I136" s="10"/>
      <c r="J136" s="27"/>
      <c r="K136" s="31"/>
      <c r="L136" s="48"/>
      <c r="AJ136" s="91" t="s">
        <v>836</v>
      </c>
      <c r="AN136" s="91" t="s">
        <v>926</v>
      </c>
      <c r="AT136" s="91"/>
      <c r="AU136" s="91"/>
      <c r="BA136" s="13"/>
    </row>
    <row r="137" spans="1:53" ht="12.75">
      <c r="A137" s="42">
        <v>5</v>
      </c>
      <c r="B137" s="36" t="s">
        <v>354</v>
      </c>
      <c r="C137" s="19"/>
      <c r="D137" s="20"/>
      <c r="E137" s="19"/>
      <c r="F137" s="20"/>
      <c r="G137" s="1"/>
      <c r="H137" s="1"/>
      <c r="I137" s="1"/>
      <c r="J137" s="28"/>
      <c r="K137" s="32"/>
      <c r="L137" s="48"/>
      <c r="AJ137" s="91" t="s">
        <v>837</v>
      </c>
      <c r="AN137" s="91" t="s">
        <v>927</v>
      </c>
      <c r="AT137" s="91"/>
      <c r="AU137" s="91"/>
      <c r="BA137" s="13"/>
    </row>
    <row r="138" spans="1:53" ht="13.5" thickBot="1">
      <c r="A138" s="42">
        <v>6</v>
      </c>
      <c r="B138" s="37" t="s">
        <v>348</v>
      </c>
      <c r="C138" s="21"/>
      <c r="D138" s="22"/>
      <c r="E138" s="21"/>
      <c r="F138" s="22"/>
      <c r="G138" s="7"/>
      <c r="H138" s="7"/>
      <c r="I138" s="7"/>
      <c r="J138" s="29"/>
      <c r="K138" s="33"/>
      <c r="L138" s="48"/>
      <c r="AJ138" s="124" t="s">
        <v>485</v>
      </c>
      <c r="AN138" s="91" t="s">
        <v>928</v>
      </c>
      <c r="AT138" s="91"/>
      <c r="AU138" s="91"/>
      <c r="BA138" s="13"/>
    </row>
    <row r="139" spans="1:53" ht="12.75">
      <c r="A139" s="42">
        <v>7</v>
      </c>
      <c r="B139" s="44" t="s">
        <v>350</v>
      </c>
      <c r="C139" s="17"/>
      <c r="D139" s="18"/>
      <c r="E139" s="17"/>
      <c r="F139" s="18"/>
      <c r="G139" s="10"/>
      <c r="H139" s="10"/>
      <c r="I139" s="10"/>
      <c r="J139" s="27"/>
      <c r="K139" s="31"/>
      <c r="L139" s="48"/>
      <c r="AJ139" s="91" t="s">
        <v>838</v>
      </c>
      <c r="AN139" s="91" t="s">
        <v>929</v>
      </c>
      <c r="AT139" s="91"/>
      <c r="AU139" s="91"/>
      <c r="BA139" s="13"/>
    </row>
    <row r="140" spans="1:53" ht="12.75">
      <c r="A140" s="42">
        <v>8</v>
      </c>
      <c r="B140" s="36" t="s">
        <v>356</v>
      </c>
      <c r="C140" s="19"/>
      <c r="D140" s="20"/>
      <c r="E140" s="19"/>
      <c r="F140" s="20"/>
      <c r="G140" s="1"/>
      <c r="H140" s="1"/>
      <c r="I140" s="1"/>
      <c r="J140" s="28"/>
      <c r="K140" s="32"/>
      <c r="L140" s="48"/>
      <c r="AJ140" s="124" t="s">
        <v>839</v>
      </c>
      <c r="AK140" s="124"/>
      <c r="AN140" s="91" t="s">
        <v>150</v>
      </c>
      <c r="AT140" s="91"/>
      <c r="AU140" s="91"/>
      <c r="BA140" s="13"/>
    </row>
    <row r="141" spans="1:53" ht="13.5" thickBot="1">
      <c r="A141" s="42">
        <v>9</v>
      </c>
      <c r="B141" s="37" t="s">
        <v>656</v>
      </c>
      <c r="C141" s="21"/>
      <c r="D141" s="22"/>
      <c r="E141" s="21"/>
      <c r="F141" s="22"/>
      <c r="G141" s="7"/>
      <c r="H141" s="7"/>
      <c r="I141" s="7"/>
      <c r="J141" s="29"/>
      <c r="K141" s="33"/>
      <c r="L141" s="48"/>
      <c r="AJ141" s="91" t="s">
        <v>840</v>
      </c>
      <c r="AN141" s="91" t="s">
        <v>134</v>
      </c>
      <c r="AT141" s="91"/>
      <c r="AU141" s="91"/>
      <c r="BA141" s="13"/>
    </row>
    <row r="142" spans="1:53" ht="12.75">
      <c r="A142" s="42">
        <v>10</v>
      </c>
      <c r="B142" s="44" t="s">
        <v>351</v>
      </c>
      <c r="C142" s="17"/>
      <c r="D142" s="18"/>
      <c r="E142" s="17"/>
      <c r="F142" s="18"/>
      <c r="G142" s="10"/>
      <c r="H142" s="10"/>
      <c r="I142" s="10"/>
      <c r="J142" s="27"/>
      <c r="K142" s="31"/>
      <c r="L142" s="48"/>
      <c r="AJ142" s="124" t="s">
        <v>841</v>
      </c>
      <c r="AK142" s="124"/>
      <c r="AN142" s="91" t="s">
        <v>930</v>
      </c>
      <c r="AT142" s="91"/>
      <c r="AU142" s="91"/>
      <c r="BA142" s="13"/>
    </row>
    <row r="143" spans="1:53" ht="12.75">
      <c r="A143" s="42">
        <v>11</v>
      </c>
      <c r="B143" s="36" t="s">
        <v>352</v>
      </c>
      <c r="C143" s="19"/>
      <c r="D143" s="20"/>
      <c r="E143" s="19"/>
      <c r="F143" s="20"/>
      <c r="G143" s="1"/>
      <c r="H143" s="1"/>
      <c r="I143" s="1"/>
      <c r="J143" s="28"/>
      <c r="K143" s="32"/>
      <c r="L143" s="48"/>
      <c r="AJ143" s="124" t="s">
        <v>19</v>
      </c>
      <c r="AN143" s="91" t="s">
        <v>931</v>
      </c>
      <c r="AT143" s="91"/>
      <c r="AU143" s="91"/>
      <c r="BA143" s="13"/>
    </row>
    <row r="144" spans="1:53" ht="13.5" thickBot="1">
      <c r="A144" s="42">
        <v>12</v>
      </c>
      <c r="B144" s="37" t="s">
        <v>347</v>
      </c>
      <c r="C144" s="21"/>
      <c r="D144" s="22"/>
      <c r="E144" s="21"/>
      <c r="F144" s="22"/>
      <c r="G144" s="7"/>
      <c r="H144" s="7"/>
      <c r="I144" s="7"/>
      <c r="J144" s="29"/>
      <c r="K144" s="33"/>
      <c r="L144" s="48"/>
      <c r="AJ144" s="91" t="s">
        <v>842</v>
      </c>
      <c r="AK144" s="92"/>
      <c r="AN144" s="91" t="s">
        <v>932</v>
      </c>
      <c r="AT144" s="91"/>
      <c r="AU144" s="91"/>
      <c r="BA144" s="13"/>
    </row>
    <row r="145" spans="1:47" ht="12.75">
      <c r="A145" s="42">
        <v>13</v>
      </c>
      <c r="B145" s="44" t="s">
        <v>688</v>
      </c>
      <c r="C145" s="17"/>
      <c r="D145" s="18"/>
      <c r="E145" s="17"/>
      <c r="F145" s="18"/>
      <c r="G145" s="10"/>
      <c r="H145" s="10"/>
      <c r="I145" s="10"/>
      <c r="J145" s="27"/>
      <c r="K145" s="31"/>
      <c r="L145" s="48"/>
      <c r="AJ145" s="124" t="s">
        <v>843</v>
      </c>
      <c r="AK145" s="124"/>
      <c r="AN145" s="91" t="s">
        <v>933</v>
      </c>
      <c r="AT145" s="91"/>
      <c r="AU145" s="91"/>
    </row>
    <row r="146" spans="1:47" ht="12.75">
      <c r="A146" s="42">
        <v>14</v>
      </c>
      <c r="B146" s="36" t="s">
        <v>691</v>
      </c>
      <c r="C146" s="19"/>
      <c r="D146" s="20"/>
      <c r="E146" s="19"/>
      <c r="F146" s="20"/>
      <c r="G146" s="1"/>
      <c r="H146" s="1"/>
      <c r="I146" s="1"/>
      <c r="J146" s="28"/>
      <c r="K146" s="32"/>
      <c r="L146" s="48"/>
      <c r="AJ146" s="64" t="s">
        <v>755</v>
      </c>
      <c r="AN146" s="91" t="s">
        <v>934</v>
      </c>
      <c r="AT146" s="91"/>
      <c r="AU146" s="91"/>
    </row>
    <row r="147" spans="1:47" ht="13.5" thickBot="1">
      <c r="A147" s="42">
        <v>15</v>
      </c>
      <c r="B147" s="37" t="s">
        <v>690</v>
      </c>
      <c r="C147" s="21"/>
      <c r="D147" s="22"/>
      <c r="E147" s="21"/>
      <c r="F147" s="22"/>
      <c r="G147" s="7"/>
      <c r="H147" s="7"/>
      <c r="I147" s="7"/>
      <c r="J147" s="29"/>
      <c r="K147" s="33"/>
      <c r="L147" s="48"/>
      <c r="AJ147" s="91" t="s">
        <v>844</v>
      </c>
      <c r="AN147" s="91" t="s">
        <v>237</v>
      </c>
      <c r="AT147" s="91"/>
      <c r="AU147" s="91"/>
    </row>
    <row r="148" spans="1:47" ht="12.75">
      <c r="A148" s="42">
        <v>16</v>
      </c>
      <c r="B148" s="44" t="s">
        <v>491</v>
      </c>
      <c r="C148" s="17"/>
      <c r="D148" s="18"/>
      <c r="E148" s="17"/>
      <c r="F148" s="18"/>
      <c r="G148" s="10"/>
      <c r="H148" s="10"/>
      <c r="I148" s="10"/>
      <c r="J148" s="27"/>
      <c r="K148" s="31"/>
      <c r="L148" s="49"/>
      <c r="AJ148" s="91" t="s">
        <v>845</v>
      </c>
      <c r="AN148" s="91" t="s">
        <v>935</v>
      </c>
      <c r="AT148" s="91"/>
      <c r="AU148" s="91"/>
    </row>
    <row r="149" spans="1:47" ht="12.75">
      <c r="A149" s="42">
        <v>17</v>
      </c>
      <c r="B149" s="36" t="s">
        <v>492</v>
      </c>
      <c r="C149" s="19"/>
      <c r="D149" s="20"/>
      <c r="E149" s="19"/>
      <c r="F149" s="20"/>
      <c r="G149" s="1"/>
      <c r="H149" s="1"/>
      <c r="I149" s="1"/>
      <c r="J149" s="28"/>
      <c r="K149" s="32"/>
      <c r="L149" s="49"/>
      <c r="AJ149" s="91" t="s">
        <v>846</v>
      </c>
      <c r="AN149" s="91" t="s">
        <v>936</v>
      </c>
      <c r="AT149" s="91"/>
      <c r="AU149" s="91"/>
    </row>
    <row r="150" spans="1:47" ht="13.5" thickBot="1">
      <c r="A150" s="42">
        <v>18</v>
      </c>
      <c r="B150" s="278" t="s">
        <v>676</v>
      </c>
      <c r="C150" s="21"/>
      <c r="D150" s="22"/>
      <c r="E150" s="21"/>
      <c r="F150" s="22"/>
      <c r="G150" s="7"/>
      <c r="H150" s="7"/>
      <c r="I150" s="7"/>
      <c r="J150" s="29"/>
      <c r="K150" s="33"/>
      <c r="L150" s="49"/>
      <c r="AJ150" s="91" t="s">
        <v>759</v>
      </c>
      <c r="AN150" s="91" t="s">
        <v>937</v>
      </c>
      <c r="AT150" s="91"/>
      <c r="AU150" s="91"/>
    </row>
    <row r="151" spans="1:47" ht="12.75">
      <c r="A151" s="42"/>
      <c r="B151" s="231" t="s">
        <v>660</v>
      </c>
      <c r="C151" s="17"/>
      <c r="D151" s="18"/>
      <c r="E151" s="17"/>
      <c r="F151" s="18"/>
      <c r="G151" s="10"/>
      <c r="H151" s="10"/>
      <c r="I151" s="10"/>
      <c r="J151" s="27"/>
      <c r="K151" s="31"/>
      <c r="L151" s="11"/>
      <c r="AJ151" s="91" t="s">
        <v>8</v>
      </c>
      <c r="AN151" s="91" t="s">
        <v>938</v>
      </c>
      <c r="AT151" s="91"/>
      <c r="AU151" s="91"/>
    </row>
    <row r="152" spans="1:47" ht="12.75">
      <c r="A152" s="42"/>
      <c r="B152" s="233" t="s">
        <v>661</v>
      </c>
      <c r="C152" s="19"/>
      <c r="D152" s="20"/>
      <c r="E152" s="19"/>
      <c r="F152" s="20"/>
      <c r="G152" s="1"/>
      <c r="H152" s="1"/>
      <c r="I152" s="1"/>
      <c r="J152" s="28"/>
      <c r="K152" s="32"/>
      <c r="L152" s="11"/>
      <c r="AJ152" s="91" t="s">
        <v>847</v>
      </c>
      <c r="AN152" s="91" t="s">
        <v>939</v>
      </c>
      <c r="AT152" s="91"/>
      <c r="AU152" s="91"/>
    </row>
    <row r="153" spans="1:47" ht="13.5" thickBot="1">
      <c r="A153" s="42"/>
      <c r="B153" s="295" t="s">
        <v>687</v>
      </c>
      <c r="C153" s="21"/>
      <c r="D153" s="22"/>
      <c r="E153" s="21"/>
      <c r="F153" s="22"/>
      <c r="G153" s="7"/>
      <c r="H153" s="7"/>
      <c r="I153" s="7"/>
      <c r="J153" s="29"/>
      <c r="K153" s="33"/>
      <c r="L153" s="12"/>
      <c r="AN153" s="124" t="s">
        <v>138</v>
      </c>
      <c r="AT153" s="91"/>
      <c r="AU153" s="91"/>
    </row>
    <row r="154" spans="1:47" ht="13.5" thickBot="1">
      <c r="A154" s="42"/>
      <c r="B154" s="169"/>
      <c r="C154" s="21"/>
      <c r="D154" s="22"/>
      <c r="E154" s="21"/>
      <c r="F154" s="22"/>
      <c r="G154" s="7"/>
      <c r="H154" s="7"/>
      <c r="I154" s="7"/>
      <c r="J154" s="29"/>
      <c r="K154" s="33"/>
      <c r="L154" s="12"/>
      <c r="AN154" s="91" t="s">
        <v>940</v>
      </c>
      <c r="AT154" s="91"/>
      <c r="AU154" s="91"/>
    </row>
    <row r="155" spans="15:47" ht="12.75">
      <c r="O155" s="88"/>
      <c r="AN155" s="91" t="s">
        <v>746</v>
      </c>
      <c r="AT155" s="91"/>
      <c r="AU155" s="91"/>
    </row>
    <row r="156" spans="15:47" ht="12.75">
      <c r="O156" s="88"/>
      <c r="AN156" s="91" t="s">
        <v>941</v>
      </c>
      <c r="AT156" s="91"/>
      <c r="AU156" s="91"/>
    </row>
    <row r="157" spans="15:47" ht="12.75">
      <c r="O157" s="88"/>
      <c r="AN157" s="124" t="s">
        <v>942</v>
      </c>
      <c r="AO157" s="124"/>
      <c r="AP157" s="124"/>
      <c r="AT157" s="91"/>
      <c r="AU157" s="91"/>
    </row>
    <row r="158" spans="40:47" ht="12.75">
      <c r="AN158" s="91" t="s">
        <v>943</v>
      </c>
      <c r="AT158" s="91"/>
      <c r="AU158" s="91"/>
    </row>
    <row r="159" spans="40:47" ht="24" customHeight="1">
      <c r="AN159" s="124" t="s">
        <v>47</v>
      </c>
      <c r="AT159" s="91"/>
      <c r="AU159" s="91"/>
    </row>
    <row r="160" spans="40:47" ht="13.5" customHeight="1">
      <c r="AN160" s="91" t="s">
        <v>944</v>
      </c>
      <c r="AT160" s="91"/>
      <c r="AU160" s="91"/>
    </row>
    <row r="161" spans="40:47" ht="12.75">
      <c r="AN161" s="91" t="s">
        <v>945</v>
      </c>
      <c r="AT161" s="91"/>
      <c r="AU161" s="91"/>
    </row>
    <row r="162" spans="40:47" ht="12.75">
      <c r="AN162" s="91" t="s">
        <v>946</v>
      </c>
      <c r="AT162" s="91"/>
      <c r="AU162" s="91"/>
    </row>
    <row r="163" spans="40:47" ht="12.75">
      <c r="AN163" s="91" t="s">
        <v>646</v>
      </c>
      <c r="AT163" s="91"/>
      <c r="AU163" s="91"/>
    </row>
    <row r="164" spans="40:47" ht="12.75">
      <c r="AN164" s="124" t="s">
        <v>947</v>
      </c>
      <c r="AO164" s="124"/>
      <c r="AP164" s="124"/>
      <c r="AT164" s="91"/>
      <c r="AU164" s="91"/>
    </row>
    <row r="165" spans="40:47" ht="12.75">
      <c r="AN165" s="91" t="s">
        <v>948</v>
      </c>
      <c r="AT165" s="91"/>
      <c r="AU165" s="91"/>
    </row>
    <row r="166" spans="40:47" ht="12.75">
      <c r="AN166" s="124" t="s">
        <v>19</v>
      </c>
      <c r="AT166" s="91"/>
      <c r="AU166" s="91"/>
    </row>
    <row r="167" spans="40:47" ht="12.75">
      <c r="AN167" s="91" t="s">
        <v>949</v>
      </c>
      <c r="AT167" s="91"/>
      <c r="AU167" s="91"/>
    </row>
    <row r="168" spans="40:47" ht="12.75">
      <c r="AN168" s="91" t="s">
        <v>950</v>
      </c>
      <c r="AT168" s="91"/>
      <c r="AU168" s="91"/>
    </row>
    <row r="169" spans="40:47" ht="12.75">
      <c r="AN169" s="91" t="s">
        <v>951</v>
      </c>
      <c r="AT169" s="91"/>
      <c r="AU169" s="91"/>
    </row>
    <row r="170" spans="40:47" ht="12.75">
      <c r="AN170" s="124" t="s">
        <v>952</v>
      </c>
      <c r="AO170" s="124"/>
      <c r="AP170" s="124"/>
      <c r="AT170" s="91"/>
      <c r="AU170" s="91"/>
    </row>
    <row r="171" spans="40:47" ht="12.75">
      <c r="AN171" s="91" t="s">
        <v>759</v>
      </c>
      <c r="AT171" s="91"/>
      <c r="AU171" s="91"/>
    </row>
    <row r="172" spans="40:47" ht="12.75">
      <c r="AN172" s="91" t="s">
        <v>8</v>
      </c>
      <c r="AT172" s="91"/>
      <c r="AU172" s="91"/>
    </row>
    <row r="173" ht="12.75">
      <c r="AN173" s="91" t="s">
        <v>953</v>
      </c>
    </row>
  </sheetData>
  <sheetProtection/>
  <mergeCells count="34">
    <mergeCell ref="W104:X104"/>
    <mergeCell ref="A108:A109"/>
    <mergeCell ref="B108:B109"/>
    <mergeCell ref="C108:K108"/>
    <mergeCell ref="L108:L109"/>
    <mergeCell ref="A131:A132"/>
    <mergeCell ref="B131:B132"/>
    <mergeCell ref="C131:K131"/>
    <mergeCell ref="L131:L132"/>
    <mergeCell ref="A85:A86"/>
    <mergeCell ref="B85:B86"/>
    <mergeCell ref="C85:K85"/>
    <mergeCell ref="L85:L86"/>
    <mergeCell ref="AD85:AD86"/>
    <mergeCell ref="W103:X103"/>
    <mergeCell ref="W102:X102"/>
    <mergeCell ref="R26:U26"/>
    <mergeCell ref="R27:U27"/>
    <mergeCell ref="R28:U28"/>
    <mergeCell ref="R29:U29"/>
    <mergeCell ref="R30:U30"/>
    <mergeCell ref="AD42:AD43"/>
    <mergeCell ref="A1:AE1"/>
    <mergeCell ref="R31:U31"/>
    <mergeCell ref="R32:U32"/>
    <mergeCell ref="R33:U33"/>
    <mergeCell ref="R34:U34"/>
    <mergeCell ref="R35:U35"/>
    <mergeCell ref="R36:U36"/>
    <mergeCell ref="A42:A43"/>
    <mergeCell ref="B42:B43"/>
    <mergeCell ref="C42:K42"/>
    <mergeCell ref="L42:T42"/>
    <mergeCell ref="U42:A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70"/>
  <sheetViews>
    <sheetView zoomScale="70" zoomScaleNormal="70" zoomScalePageLayoutView="0" workbookViewId="0" topLeftCell="A1">
      <selection activeCell="U193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274" t="s">
        <v>680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255" t="s">
        <v>6</v>
      </c>
      <c r="B83" s="255" t="s">
        <v>0</v>
      </c>
      <c r="C83" s="269" t="s">
        <v>3</v>
      </c>
      <c r="D83" s="264"/>
      <c r="E83" s="264"/>
      <c r="F83" s="264"/>
      <c r="G83" s="264"/>
      <c r="H83" s="264"/>
      <c r="I83" s="264"/>
      <c r="J83" s="265"/>
      <c r="K83" s="266"/>
      <c r="L83" s="260"/>
      <c r="AC83" s="8"/>
      <c r="AD83" s="270"/>
      <c r="AT83" s="91"/>
      <c r="AU83" s="91"/>
      <c r="AZ83" s="91"/>
    </row>
    <row r="84" spans="1:52" ht="51.75" thickBot="1">
      <c r="A84" s="262"/>
      <c r="B84" s="263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261"/>
      <c r="AC84" s="63"/>
      <c r="AD84" s="271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253"/>
      <c r="X100" s="254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253"/>
      <c r="X101" s="254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253"/>
      <c r="X102" s="254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255" t="s">
        <v>6</v>
      </c>
      <c r="B106" s="255" t="s">
        <v>0</v>
      </c>
      <c r="C106" s="257" t="s">
        <v>1</v>
      </c>
      <c r="D106" s="258"/>
      <c r="E106" s="258"/>
      <c r="F106" s="258"/>
      <c r="G106" s="258"/>
      <c r="H106" s="258"/>
      <c r="I106" s="258"/>
      <c r="J106" s="258"/>
      <c r="K106" s="259"/>
      <c r="L106" s="260"/>
      <c r="AT106" s="91"/>
      <c r="AU106" s="91"/>
    </row>
    <row r="107" spans="1:47" ht="51.75" thickBot="1">
      <c r="A107" s="256"/>
      <c r="B107" s="25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261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255" t="s">
        <v>6</v>
      </c>
      <c r="B129" s="255" t="s">
        <v>0</v>
      </c>
      <c r="C129" s="257" t="s">
        <v>2</v>
      </c>
      <c r="D129" s="264"/>
      <c r="E129" s="264"/>
      <c r="F129" s="264"/>
      <c r="G129" s="264"/>
      <c r="H129" s="264"/>
      <c r="I129" s="264"/>
      <c r="J129" s="265"/>
      <c r="K129" s="266"/>
      <c r="L129" s="260"/>
      <c r="AT129" s="91"/>
      <c r="AU129" s="91"/>
    </row>
    <row r="130" spans="1:47" ht="51.75" thickBot="1">
      <c r="A130" s="262"/>
      <c r="B130" s="263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261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B106:B107"/>
    <mergeCell ref="C106:K106"/>
    <mergeCell ref="L106:L107"/>
    <mergeCell ref="A129:A130"/>
    <mergeCell ref="B129:B130"/>
    <mergeCell ref="C129:K129"/>
    <mergeCell ref="L129:L130"/>
    <mergeCell ref="A106:A107"/>
    <mergeCell ref="W100:X100"/>
    <mergeCell ref="W101:X101"/>
    <mergeCell ref="W102:X102"/>
    <mergeCell ref="A1:AE1"/>
    <mergeCell ref="R26:U26"/>
    <mergeCell ref="R27:U27"/>
    <mergeCell ref="R28:U28"/>
    <mergeCell ref="R29:U29"/>
    <mergeCell ref="B83:B84"/>
    <mergeCell ref="C83:K83"/>
    <mergeCell ref="L83:L84"/>
    <mergeCell ref="AD83:AD84"/>
    <mergeCell ref="A83:A84"/>
    <mergeCell ref="R36:U36"/>
    <mergeCell ref="R30:U30"/>
    <mergeCell ref="R31:U31"/>
    <mergeCell ref="R32:U32"/>
    <mergeCell ref="R33:U33"/>
    <mergeCell ref="R34:U34"/>
    <mergeCell ref="R35:U35"/>
    <mergeCell ref="A42:A43"/>
    <mergeCell ref="B42:B43"/>
    <mergeCell ref="C42:K42"/>
    <mergeCell ref="L42:T42"/>
    <mergeCell ref="U42:AC42"/>
    <mergeCell ref="AD42:AD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0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274" t="s">
        <v>680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255" t="s">
        <v>6</v>
      </c>
      <c r="B83" s="255" t="s">
        <v>0</v>
      </c>
      <c r="C83" s="269" t="s">
        <v>3</v>
      </c>
      <c r="D83" s="264"/>
      <c r="E83" s="264"/>
      <c r="F83" s="264"/>
      <c r="G83" s="264"/>
      <c r="H83" s="264"/>
      <c r="I83" s="264"/>
      <c r="J83" s="265"/>
      <c r="K83" s="266"/>
      <c r="L83" s="260"/>
      <c r="AC83" s="8"/>
      <c r="AD83" s="270"/>
      <c r="AT83" s="91"/>
      <c r="AU83" s="91"/>
      <c r="AZ83" s="91"/>
    </row>
    <row r="84" spans="1:52" ht="51.75" thickBot="1">
      <c r="A84" s="262"/>
      <c r="B84" s="263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261"/>
      <c r="AC84" s="63"/>
      <c r="AD84" s="271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253"/>
      <c r="X100" s="254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253"/>
      <c r="X101" s="254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253"/>
      <c r="X102" s="254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255" t="s">
        <v>6</v>
      </c>
      <c r="B106" s="255" t="s">
        <v>0</v>
      </c>
      <c r="C106" s="257" t="s">
        <v>1</v>
      </c>
      <c r="D106" s="258"/>
      <c r="E106" s="258"/>
      <c r="F106" s="258"/>
      <c r="G106" s="258"/>
      <c r="H106" s="258"/>
      <c r="I106" s="258"/>
      <c r="J106" s="258"/>
      <c r="K106" s="259"/>
      <c r="L106" s="260"/>
      <c r="AT106" s="91"/>
      <c r="AU106" s="91"/>
    </row>
    <row r="107" spans="1:47" ht="51.75" thickBot="1">
      <c r="A107" s="256"/>
      <c r="B107" s="25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261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255" t="s">
        <v>6</v>
      </c>
      <c r="B129" s="255" t="s">
        <v>0</v>
      </c>
      <c r="C129" s="257" t="s">
        <v>2</v>
      </c>
      <c r="D129" s="264"/>
      <c r="E129" s="264"/>
      <c r="F129" s="264"/>
      <c r="G129" s="264"/>
      <c r="H129" s="264"/>
      <c r="I129" s="264"/>
      <c r="J129" s="265"/>
      <c r="K129" s="266"/>
      <c r="L129" s="260"/>
      <c r="AT129" s="91"/>
      <c r="AU129" s="91"/>
    </row>
    <row r="130" spans="1:47" ht="51.75" thickBot="1">
      <c r="A130" s="262"/>
      <c r="B130" s="263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261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B106:B107"/>
    <mergeCell ref="C106:K106"/>
    <mergeCell ref="L106:L107"/>
    <mergeCell ref="A129:A130"/>
    <mergeCell ref="B129:B130"/>
    <mergeCell ref="C129:K129"/>
    <mergeCell ref="L129:L130"/>
    <mergeCell ref="A106:A107"/>
    <mergeCell ref="W100:X100"/>
    <mergeCell ref="W101:X101"/>
    <mergeCell ref="W102:X102"/>
    <mergeCell ref="A1:AE1"/>
    <mergeCell ref="R26:U26"/>
    <mergeCell ref="R27:U27"/>
    <mergeCell ref="R28:U28"/>
    <mergeCell ref="R29:U29"/>
    <mergeCell ref="B83:B84"/>
    <mergeCell ref="C83:K83"/>
    <mergeCell ref="L83:L84"/>
    <mergeCell ref="AD83:AD84"/>
    <mergeCell ref="A83:A84"/>
    <mergeCell ref="R36:U36"/>
    <mergeCell ref="R30:U30"/>
    <mergeCell ref="R31:U31"/>
    <mergeCell ref="R32:U32"/>
    <mergeCell ref="R33:U33"/>
    <mergeCell ref="R34:U34"/>
    <mergeCell ref="R35:U35"/>
    <mergeCell ref="A42:A43"/>
    <mergeCell ref="B42:B43"/>
    <mergeCell ref="C42:K42"/>
    <mergeCell ref="L42:T42"/>
    <mergeCell ref="U42:AC42"/>
    <mergeCell ref="AD42:AD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70"/>
  <sheetViews>
    <sheetView zoomScale="70" zoomScaleNormal="70" zoomScalePageLayoutView="0" workbookViewId="0" topLeftCell="A7">
      <selection activeCell="A229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274" t="s">
        <v>680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255" t="s">
        <v>6</v>
      </c>
      <c r="B83" s="255" t="s">
        <v>0</v>
      </c>
      <c r="C83" s="269" t="s">
        <v>3</v>
      </c>
      <c r="D83" s="264"/>
      <c r="E83" s="264"/>
      <c r="F83" s="264"/>
      <c r="G83" s="264"/>
      <c r="H83" s="264"/>
      <c r="I83" s="264"/>
      <c r="J83" s="265"/>
      <c r="K83" s="266"/>
      <c r="L83" s="260"/>
      <c r="AC83" s="8"/>
      <c r="AD83" s="270"/>
      <c r="AT83" s="91"/>
      <c r="AU83" s="91"/>
      <c r="AZ83" s="91"/>
    </row>
    <row r="84" spans="1:52" ht="51.75" thickBot="1">
      <c r="A84" s="262"/>
      <c r="B84" s="263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261"/>
      <c r="AC84" s="63"/>
      <c r="AD84" s="271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253"/>
      <c r="X100" s="254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253"/>
      <c r="X101" s="254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253"/>
      <c r="X102" s="254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255" t="s">
        <v>6</v>
      </c>
      <c r="B106" s="255" t="s">
        <v>0</v>
      </c>
      <c r="C106" s="257" t="s">
        <v>1</v>
      </c>
      <c r="D106" s="258"/>
      <c r="E106" s="258"/>
      <c r="F106" s="258"/>
      <c r="G106" s="258"/>
      <c r="H106" s="258"/>
      <c r="I106" s="258"/>
      <c r="J106" s="258"/>
      <c r="K106" s="259"/>
      <c r="L106" s="260"/>
      <c r="AT106" s="91"/>
      <c r="AU106" s="91"/>
    </row>
    <row r="107" spans="1:47" ht="51.75" thickBot="1">
      <c r="A107" s="256"/>
      <c r="B107" s="25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261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255" t="s">
        <v>6</v>
      </c>
      <c r="B129" s="255" t="s">
        <v>0</v>
      </c>
      <c r="C129" s="257" t="s">
        <v>2</v>
      </c>
      <c r="D129" s="264"/>
      <c r="E129" s="264"/>
      <c r="F129" s="264"/>
      <c r="G129" s="264"/>
      <c r="H129" s="264"/>
      <c r="I129" s="264"/>
      <c r="J129" s="265"/>
      <c r="K129" s="266"/>
      <c r="L129" s="260"/>
      <c r="AT129" s="91"/>
      <c r="AU129" s="91"/>
    </row>
    <row r="130" spans="1:47" ht="51.75" thickBot="1">
      <c r="A130" s="262"/>
      <c r="B130" s="263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261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A106:A107"/>
    <mergeCell ref="B106:B107"/>
    <mergeCell ref="C106:K106"/>
    <mergeCell ref="L106:L107"/>
    <mergeCell ref="A129:A130"/>
    <mergeCell ref="B129:B130"/>
    <mergeCell ref="C129:K129"/>
    <mergeCell ref="L129:L130"/>
    <mergeCell ref="A1:AE1"/>
    <mergeCell ref="AD83:AD84"/>
    <mergeCell ref="R26:U26"/>
    <mergeCell ref="R27:U27"/>
    <mergeCell ref="R28:U28"/>
    <mergeCell ref="R29:U29"/>
    <mergeCell ref="R30:U30"/>
    <mergeCell ref="AD42:AD43"/>
    <mergeCell ref="U42:AC42"/>
    <mergeCell ref="R31:U31"/>
    <mergeCell ref="R32:U32"/>
    <mergeCell ref="R33:U33"/>
    <mergeCell ref="R34:U34"/>
    <mergeCell ref="R35:U35"/>
    <mergeCell ref="R36:U36"/>
    <mergeCell ref="W100:X100"/>
    <mergeCell ref="W101:X101"/>
    <mergeCell ref="W102:X102"/>
    <mergeCell ref="A42:A43"/>
    <mergeCell ref="B42:B43"/>
    <mergeCell ref="C42:K42"/>
    <mergeCell ref="L42:T42"/>
    <mergeCell ref="A83:A84"/>
    <mergeCell ref="B83:B84"/>
    <mergeCell ref="C83:K83"/>
    <mergeCell ref="L83:L8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274" t="s">
        <v>680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255" t="s">
        <v>6</v>
      </c>
      <c r="B83" s="255" t="s">
        <v>0</v>
      </c>
      <c r="C83" s="269" t="s">
        <v>3</v>
      </c>
      <c r="D83" s="264"/>
      <c r="E83" s="264"/>
      <c r="F83" s="264"/>
      <c r="G83" s="264"/>
      <c r="H83" s="264"/>
      <c r="I83" s="264"/>
      <c r="J83" s="265"/>
      <c r="K83" s="266"/>
      <c r="L83" s="260"/>
      <c r="AC83" s="8"/>
      <c r="AD83" s="270"/>
      <c r="AT83" s="91"/>
      <c r="AU83" s="91"/>
      <c r="AZ83" s="91"/>
    </row>
    <row r="84" spans="1:52" ht="51.75" thickBot="1">
      <c r="A84" s="262"/>
      <c r="B84" s="263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261"/>
      <c r="AC84" s="63"/>
      <c r="AD84" s="271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253"/>
      <c r="X100" s="254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253"/>
      <c r="X101" s="254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253"/>
      <c r="X102" s="254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255" t="s">
        <v>6</v>
      </c>
      <c r="B106" s="255" t="s">
        <v>0</v>
      </c>
      <c r="C106" s="257" t="s">
        <v>1</v>
      </c>
      <c r="D106" s="258"/>
      <c r="E106" s="258"/>
      <c r="F106" s="258"/>
      <c r="G106" s="258"/>
      <c r="H106" s="258"/>
      <c r="I106" s="258"/>
      <c r="J106" s="258"/>
      <c r="K106" s="259"/>
      <c r="L106" s="260"/>
      <c r="AT106" s="91"/>
      <c r="AU106" s="91"/>
    </row>
    <row r="107" spans="1:47" ht="51.75" thickBot="1">
      <c r="A107" s="256"/>
      <c r="B107" s="25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261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255" t="s">
        <v>6</v>
      </c>
      <c r="B129" s="255" t="s">
        <v>0</v>
      </c>
      <c r="C129" s="257" t="s">
        <v>2</v>
      </c>
      <c r="D129" s="264"/>
      <c r="E129" s="264"/>
      <c r="F129" s="264"/>
      <c r="G129" s="264"/>
      <c r="H129" s="264"/>
      <c r="I129" s="264"/>
      <c r="J129" s="265"/>
      <c r="K129" s="266"/>
      <c r="L129" s="260"/>
      <c r="AT129" s="91"/>
      <c r="AU129" s="91"/>
    </row>
    <row r="130" spans="1:47" ht="51.75" thickBot="1">
      <c r="A130" s="262"/>
      <c r="B130" s="263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261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R30:U30"/>
    <mergeCell ref="A106:A107"/>
    <mergeCell ref="B106:B107"/>
    <mergeCell ref="C106:K106"/>
    <mergeCell ref="L106:L107"/>
    <mergeCell ref="A129:A130"/>
    <mergeCell ref="B129:B130"/>
    <mergeCell ref="C129:K129"/>
    <mergeCell ref="L129:L130"/>
    <mergeCell ref="R31:U31"/>
    <mergeCell ref="W100:X100"/>
    <mergeCell ref="W101:X101"/>
    <mergeCell ref="W102:X102"/>
    <mergeCell ref="A1:AE1"/>
    <mergeCell ref="R26:U26"/>
    <mergeCell ref="R27:U27"/>
    <mergeCell ref="R28:U28"/>
    <mergeCell ref="R29:U29"/>
    <mergeCell ref="R36:U36"/>
    <mergeCell ref="U42:AC42"/>
    <mergeCell ref="AD42:AD43"/>
    <mergeCell ref="A83:A84"/>
    <mergeCell ref="B83:B84"/>
    <mergeCell ref="C83:K83"/>
    <mergeCell ref="L83:L84"/>
    <mergeCell ref="AD83:AD84"/>
    <mergeCell ref="A42:A43"/>
    <mergeCell ref="B42:B43"/>
    <mergeCell ref="C42:K42"/>
    <mergeCell ref="L42:T42"/>
    <mergeCell ref="R32:U32"/>
    <mergeCell ref="R33:U33"/>
    <mergeCell ref="R34:U34"/>
    <mergeCell ref="R35:U3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274" t="s">
        <v>680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72"/>
      <c r="S26" s="271"/>
      <c r="T26" s="271"/>
      <c r="U26" s="271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73"/>
      <c r="S27" s="273"/>
      <c r="T27" s="273"/>
      <c r="U27" s="273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72"/>
      <c r="S28" s="272"/>
      <c r="T28" s="272"/>
      <c r="U28" s="272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73"/>
      <c r="S29" s="273"/>
      <c r="T29" s="273"/>
      <c r="U29" s="27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72"/>
      <c r="S30" s="272"/>
      <c r="T30" s="272"/>
      <c r="U30" s="272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72"/>
      <c r="S31" s="272"/>
      <c r="T31" s="272"/>
      <c r="U31" s="272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72"/>
      <c r="S32" s="272"/>
      <c r="T32" s="272"/>
      <c r="U32" s="272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72"/>
      <c r="S33" s="272"/>
      <c r="T33" s="272"/>
      <c r="U33" s="272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72"/>
      <c r="S34" s="272"/>
      <c r="T34" s="272"/>
      <c r="U34" s="272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72"/>
      <c r="S35" s="272"/>
      <c r="T35" s="272"/>
      <c r="U35" s="272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72"/>
      <c r="S36" s="272"/>
      <c r="T36" s="272"/>
      <c r="U36" s="272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255" t="s">
        <v>6</v>
      </c>
      <c r="B42" s="255" t="s">
        <v>0</v>
      </c>
      <c r="C42" s="269" t="s">
        <v>3</v>
      </c>
      <c r="D42" s="264"/>
      <c r="E42" s="264"/>
      <c r="F42" s="264"/>
      <c r="G42" s="264"/>
      <c r="H42" s="264"/>
      <c r="I42" s="264"/>
      <c r="J42" s="265"/>
      <c r="K42" s="266"/>
      <c r="L42" s="257" t="s">
        <v>1</v>
      </c>
      <c r="M42" s="264"/>
      <c r="N42" s="264"/>
      <c r="O42" s="264"/>
      <c r="P42" s="264"/>
      <c r="Q42" s="264"/>
      <c r="R42" s="264"/>
      <c r="S42" s="265"/>
      <c r="T42" s="266"/>
      <c r="U42" s="257" t="s">
        <v>2</v>
      </c>
      <c r="V42" s="264"/>
      <c r="W42" s="264"/>
      <c r="X42" s="264"/>
      <c r="Y42" s="264"/>
      <c r="Z42" s="264"/>
      <c r="AA42" s="264"/>
      <c r="AB42" s="265"/>
      <c r="AC42" s="266"/>
      <c r="AD42" s="267" t="s">
        <v>4</v>
      </c>
      <c r="AT42" s="91"/>
      <c r="AU42" s="91"/>
      <c r="AX42" s="113"/>
      <c r="AZ42" s="92"/>
    </row>
    <row r="43" spans="1:52" ht="51.75" thickBot="1">
      <c r="A43" s="262"/>
      <c r="B43" s="263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268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255" t="s">
        <v>6</v>
      </c>
      <c r="B83" s="255" t="s">
        <v>0</v>
      </c>
      <c r="C83" s="269" t="s">
        <v>3</v>
      </c>
      <c r="D83" s="264"/>
      <c r="E83" s="264"/>
      <c r="F83" s="264"/>
      <c r="G83" s="264"/>
      <c r="H83" s="264"/>
      <c r="I83" s="264"/>
      <c r="J83" s="265"/>
      <c r="K83" s="266"/>
      <c r="L83" s="260"/>
      <c r="AC83" s="8"/>
      <c r="AD83" s="270"/>
      <c r="AT83" s="91"/>
      <c r="AU83" s="91"/>
      <c r="AZ83" s="91"/>
    </row>
    <row r="84" spans="1:52" ht="51.75" thickBot="1">
      <c r="A84" s="262"/>
      <c r="B84" s="263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261"/>
      <c r="AC84" s="63"/>
      <c r="AD84" s="271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253"/>
      <c r="X100" s="254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253"/>
      <c r="X101" s="254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253"/>
      <c r="X102" s="254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255" t="s">
        <v>6</v>
      </c>
      <c r="B106" s="255" t="s">
        <v>0</v>
      </c>
      <c r="C106" s="257" t="s">
        <v>1</v>
      </c>
      <c r="D106" s="258"/>
      <c r="E106" s="258"/>
      <c r="F106" s="258"/>
      <c r="G106" s="258"/>
      <c r="H106" s="258"/>
      <c r="I106" s="258"/>
      <c r="J106" s="258"/>
      <c r="K106" s="259"/>
      <c r="L106" s="260"/>
      <c r="AT106" s="91"/>
      <c r="AU106" s="91"/>
    </row>
    <row r="107" spans="1:47" ht="51.75" thickBot="1">
      <c r="A107" s="256"/>
      <c r="B107" s="25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261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255" t="s">
        <v>6</v>
      </c>
      <c r="B129" s="255" t="s">
        <v>0</v>
      </c>
      <c r="C129" s="257" t="s">
        <v>2</v>
      </c>
      <c r="D129" s="264"/>
      <c r="E129" s="264"/>
      <c r="F129" s="264"/>
      <c r="G129" s="264"/>
      <c r="H129" s="264"/>
      <c r="I129" s="264"/>
      <c r="J129" s="265"/>
      <c r="K129" s="266"/>
      <c r="L129" s="260"/>
      <c r="AT129" s="91"/>
      <c r="AU129" s="91"/>
    </row>
    <row r="130" spans="1:47" ht="51.75" thickBot="1">
      <c r="A130" s="262"/>
      <c r="B130" s="263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261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A106:A107"/>
    <mergeCell ref="B106:B107"/>
    <mergeCell ref="C106:K106"/>
    <mergeCell ref="L106:L107"/>
    <mergeCell ref="A129:A130"/>
    <mergeCell ref="B129:B130"/>
    <mergeCell ref="C129:K129"/>
    <mergeCell ref="L129:L130"/>
    <mergeCell ref="A1:AE1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AD83:AD84"/>
    <mergeCell ref="W100:X100"/>
    <mergeCell ref="A42:A43"/>
    <mergeCell ref="B42:B43"/>
    <mergeCell ref="C42:K42"/>
    <mergeCell ref="L42:T42"/>
    <mergeCell ref="U42:AC42"/>
    <mergeCell ref="AD42:AD43"/>
    <mergeCell ref="W101:X101"/>
    <mergeCell ref="W102:X102"/>
    <mergeCell ref="A83:A84"/>
    <mergeCell ref="B83:B84"/>
    <mergeCell ref="C83:K83"/>
    <mergeCell ref="L83:L8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Aivita Lizdika</dc:creator>
  <cp:keywords/>
  <dc:description/>
  <cp:lastModifiedBy>User</cp:lastModifiedBy>
  <cp:lastPrinted>2009-04-22T19:24:48Z</cp:lastPrinted>
  <dcterms:created xsi:type="dcterms:W3CDTF">2013-09-20T09:12:16Z</dcterms:created>
  <dcterms:modified xsi:type="dcterms:W3CDTF">2024-01-20T20:30:19Z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2013-09-22T07:52:57Z</vt:filetime>
  </property>
</Properties>
</file>